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4235" windowHeight="15645" activeTab="0"/>
  </bookViews>
  <sheets>
    <sheet name="Instructions" sheetId="1" r:id="rId1"/>
    <sheet name="Pre-retire" sheetId="2" r:id="rId2"/>
    <sheet name="Post-retire" sheetId="3" r:id="rId3"/>
  </sheets>
  <definedNames>
    <definedName name="_xlnm.Print_Area" localSheetId="0">'Instructions'!$A$1:$K$56</definedName>
    <definedName name="_xlnm.Print_Area" localSheetId="2">'Post-retire'!$A$1:$J$57</definedName>
    <definedName name="_xlnm.Print_Area" localSheetId="1">'Pre-retire'!$A$1:$J$57</definedName>
  </definedNames>
  <calcPr fullCalcOnLoad="1"/>
</workbook>
</file>

<file path=xl/sharedStrings.xml><?xml version="1.0" encoding="utf-8"?>
<sst xmlns="http://schemas.openxmlformats.org/spreadsheetml/2006/main" count="202" uniqueCount="69">
  <si>
    <t>Category</t>
  </si>
  <si>
    <t>ITEM</t>
  </si>
  <si>
    <t xml:space="preserve"> Daily </t>
  </si>
  <si>
    <t xml:space="preserve"> Weekly </t>
  </si>
  <si>
    <t xml:space="preserve"> Monthly </t>
  </si>
  <si>
    <t xml:space="preserve"> Annually </t>
  </si>
  <si>
    <t xml:space="preserve"> Total </t>
  </si>
  <si>
    <t>FOOD</t>
  </si>
  <si>
    <t>Food</t>
  </si>
  <si>
    <t>Beverage</t>
  </si>
  <si>
    <t>Other</t>
  </si>
  <si>
    <t>SHELTER</t>
  </si>
  <si>
    <t>Rent / mortgage P&amp;I</t>
  </si>
  <si>
    <t>Property taxes</t>
  </si>
  <si>
    <t>Property Insurance</t>
  </si>
  <si>
    <t>UTILITIES</t>
  </si>
  <si>
    <t>Electricity</t>
  </si>
  <si>
    <t>Natural gas/Butane</t>
  </si>
  <si>
    <t>Water &amp; Sewerage</t>
  </si>
  <si>
    <t>Garbage (solid waste)</t>
  </si>
  <si>
    <t>Telephone</t>
  </si>
  <si>
    <t>Satellite/Cable TV</t>
  </si>
  <si>
    <t xml:space="preserve">Internet Service </t>
  </si>
  <si>
    <t>TRANSPORTATION</t>
  </si>
  <si>
    <t>Public transportation</t>
  </si>
  <si>
    <t>gasoline</t>
  </si>
  <si>
    <t>car maintenance</t>
  </si>
  <si>
    <t>HEALTH</t>
  </si>
  <si>
    <t xml:space="preserve">Health Ins. premium </t>
  </si>
  <si>
    <t>Medicare</t>
  </si>
  <si>
    <t xml:space="preserve">Medical co-payments </t>
  </si>
  <si>
    <t xml:space="preserve">Prescription drugs </t>
  </si>
  <si>
    <t>Dental</t>
  </si>
  <si>
    <t>DEBT SERVICE</t>
  </si>
  <si>
    <t>Automobile loan</t>
  </si>
  <si>
    <t>Credit card debt</t>
  </si>
  <si>
    <t xml:space="preserve">Student Loan </t>
  </si>
  <si>
    <t>Other loans</t>
  </si>
  <si>
    <t>ENTERTAINMENT</t>
  </si>
  <si>
    <t>Bowling</t>
  </si>
  <si>
    <t>Gym</t>
  </si>
  <si>
    <t>Movies-Theater</t>
  </si>
  <si>
    <t>Lotto</t>
  </si>
  <si>
    <t xml:space="preserve">TAXES </t>
  </si>
  <si>
    <t>Federal</t>
  </si>
  <si>
    <t>State &amp; Local</t>
  </si>
  <si>
    <t>OTHER</t>
  </si>
  <si>
    <t>Social Security</t>
  </si>
  <si>
    <t>FICA</t>
  </si>
  <si>
    <t>Retirement contribution</t>
  </si>
  <si>
    <t>Life Insurance</t>
  </si>
  <si>
    <t>TOTAL EXPENSES</t>
  </si>
  <si>
    <t>Annual Gross Income</t>
  </si>
  <si>
    <t xml:space="preserve">  </t>
  </si>
  <si>
    <t>Salary</t>
  </si>
  <si>
    <t>Investmet Yield</t>
  </si>
  <si>
    <t>supplemental</t>
  </si>
  <si>
    <t>Annualized</t>
  </si>
  <si>
    <t xml:space="preserve">Table 1   Example of Pre-retirement Expenses </t>
  </si>
  <si>
    <t xml:space="preserve">Table 2   Example of Post-retirement Expenses </t>
  </si>
  <si>
    <t>Monthly imcome</t>
  </si>
  <si>
    <t>Investments</t>
  </si>
  <si>
    <t>Pre-retire</t>
  </si>
  <si>
    <t>Post-retire</t>
  </si>
  <si>
    <t>Total</t>
  </si>
  <si>
    <t>SUMMARY</t>
  </si>
  <si>
    <t>Instructions</t>
  </si>
  <si>
    <t>Monthly</t>
  </si>
  <si>
    <t>Average</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</si>
</sst>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
    <numFmt numFmtId="166" formatCode="0.0000"/>
    <numFmt numFmtId="167" formatCode="0.000"/>
    <numFmt numFmtId="168" formatCode="0.0"/>
    <numFmt numFmtId="169" formatCode="&quot;Yes&quot;;&quot;Yes&quot;;&quot;No&quot;"/>
    <numFmt numFmtId="170" formatCode="&quot;True&quot;;&quot;True&quot;;&quot;False&quot;"/>
    <numFmt numFmtId="171" formatCode="&quot;On&quot;;&quot;On&quot;;&quot;Off&quot;"/>
    <numFmt numFmtId="172" formatCode="[$€-2]\ #,##0.00_);[Red]\([$€-2]\ #,##0.00\)"/>
    <numFmt numFmtId="173" formatCode="_(&quot;$&quot;* #,##0.0_);_(&quot;$&quot;* \(#,##0.0\);_(&quot;$&quot;* &quot;-&quot;??_);_(@_)"/>
    <numFmt numFmtId="174" formatCode="_(&quot;$&quot;* #,##0_);_(&quot;$&quot;* \(#,##0\);_(&quot;$&quot;* &quot;-&quot;??_);_(@_)"/>
    <numFmt numFmtId="175" formatCode="&quot;$&quot;\ #,##0_);\(&quot;$&quot;\ #,##0\)"/>
    <numFmt numFmtId="176" formatCode="_(* #,##0.0_);_(* \(#,##0.0\);_(* &quot;-&quot;??_);_(@_)"/>
    <numFmt numFmtId="177" formatCode="_(* #,##0_);_(* \(#,##0\);_(* &quot;-&quot;??_);_(@_)"/>
    <numFmt numFmtId="178" formatCode="_(&quot;$&quot;* #,##0.000_);_(&quot;$&quot;* \(#,##0.000\);_(&quot;$&quot;* &quot;-&quot;??_);_(@_)"/>
    <numFmt numFmtId="179" formatCode="&quot;$&quot;#,##0.00"/>
    <numFmt numFmtId="180" formatCode="&quot;$&quot;#,##0"/>
    <numFmt numFmtId="181" formatCode="&quot;$&quot;#,##0.0_);[Red]\(&quot;$&quot;#,##0.0\)"/>
    <numFmt numFmtId="182" formatCode="0.000%"/>
    <numFmt numFmtId="183" formatCode="0.0000%"/>
    <numFmt numFmtId="184" formatCode="0.00000%"/>
    <numFmt numFmtId="185" formatCode="_(* #,##0.0_);_(* \(#,##0.0\);_(* &quot;-&quot;?_);_(@_)"/>
    <numFmt numFmtId="186" formatCode="&quot;$&quot;#,##0.0"/>
    <numFmt numFmtId="187" formatCode="0.0000000"/>
    <numFmt numFmtId="188" formatCode="0.000000"/>
    <numFmt numFmtId="189" formatCode="0.000000%"/>
    <numFmt numFmtId="190" formatCode="0.0000000%"/>
    <numFmt numFmtId="191" formatCode="#,##0.0"/>
    <numFmt numFmtId="192" formatCode="#,##0.000"/>
    <numFmt numFmtId="193" formatCode="#,##0.0000"/>
  </numFmts>
  <fonts count="11">
    <font>
      <sz val="10"/>
      <name val="Arial"/>
      <family val="0"/>
    </font>
    <font>
      <u val="single"/>
      <sz val="10"/>
      <color indexed="36"/>
      <name val="Arial"/>
      <family val="0"/>
    </font>
    <font>
      <u val="single"/>
      <sz val="10"/>
      <color indexed="12"/>
      <name val="Arial"/>
      <family val="0"/>
    </font>
    <font>
      <sz val="8"/>
      <name val="Arial"/>
      <family val="0"/>
    </font>
    <font>
      <b/>
      <sz val="12"/>
      <name val="Times New Roman"/>
      <family val="1"/>
    </font>
    <font>
      <b/>
      <sz val="12"/>
      <name val="Arial"/>
      <family val="2"/>
    </font>
    <font>
      <sz val="9"/>
      <name val="Times New Roman"/>
      <family val="1"/>
    </font>
    <font>
      <b/>
      <sz val="8"/>
      <name val="Arial"/>
      <family val="2"/>
    </font>
    <font>
      <sz val="10"/>
      <name val="Symbol"/>
      <family val="1"/>
    </font>
    <font>
      <b/>
      <sz val="8"/>
      <color indexed="12"/>
      <name val="Arial"/>
      <family val="2"/>
    </font>
    <font>
      <b/>
      <sz val="10"/>
      <name val="Arial"/>
      <family val="2"/>
    </font>
  </fonts>
  <fills count="4">
    <fill>
      <patternFill/>
    </fill>
    <fill>
      <patternFill patternType="gray125"/>
    </fill>
    <fill>
      <patternFill patternType="solid">
        <fgColor indexed="42"/>
        <bgColor indexed="64"/>
      </patternFill>
    </fill>
    <fill>
      <patternFill patternType="solid">
        <fgColor indexed="41"/>
        <bgColor indexed="64"/>
      </patternFill>
    </fill>
  </fills>
  <borders count="30">
    <border>
      <left/>
      <right/>
      <top/>
      <bottom/>
      <diagonal/>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style="medium"/>
      <bottom style="medium"/>
    </border>
    <border>
      <left style="medium"/>
      <right>
        <color indexed="63"/>
      </right>
      <top style="medium"/>
      <bottom style="thin">
        <color indexed="22"/>
      </bottom>
    </border>
    <border>
      <left>
        <color indexed="63"/>
      </left>
      <right style="medium"/>
      <top style="medium"/>
      <bottom style="thin">
        <color indexed="22"/>
      </bottom>
    </border>
    <border>
      <left style="thin"/>
      <right style="thin"/>
      <top style="medium"/>
      <bottom style="thin">
        <color indexed="22"/>
      </bottom>
    </border>
    <border>
      <left>
        <color indexed="63"/>
      </left>
      <right>
        <color indexed="63"/>
      </right>
      <top style="medium"/>
      <bottom>
        <color indexed="63"/>
      </bottom>
    </border>
    <border>
      <left style="medium"/>
      <right>
        <color indexed="63"/>
      </right>
      <top style="thin">
        <color indexed="22"/>
      </top>
      <bottom style="thin">
        <color indexed="22"/>
      </bottom>
    </border>
    <border>
      <left style="thin"/>
      <right style="thin"/>
      <top style="thin">
        <color indexed="22"/>
      </top>
      <bottom style="thin">
        <color indexed="22"/>
      </bottom>
    </border>
    <border>
      <left>
        <color indexed="63"/>
      </left>
      <right style="medium"/>
      <top style="thin">
        <color indexed="22"/>
      </top>
      <bottom style="thin">
        <color indexed="22"/>
      </bottom>
    </border>
    <border>
      <left style="medium"/>
      <right>
        <color indexed="63"/>
      </right>
      <top style="thin">
        <color indexed="22"/>
      </top>
      <bottom style="medium"/>
    </border>
    <border>
      <left style="thin"/>
      <right style="thin"/>
      <top style="thin">
        <color indexed="22"/>
      </top>
      <bottom style="medium"/>
    </border>
    <border>
      <left>
        <color indexed="63"/>
      </left>
      <right style="medium"/>
      <top style="thin">
        <color indexed="22"/>
      </top>
      <bottom style="medium"/>
    </border>
    <border>
      <left>
        <color indexed="63"/>
      </left>
      <right style="medium"/>
      <top style="medium"/>
      <bottom style="medium"/>
    </border>
    <border>
      <left style="medium"/>
      <right>
        <color indexed="63"/>
      </right>
      <top style="medium"/>
      <bottom style="double"/>
    </border>
    <border>
      <left style="medium"/>
      <right style="medium"/>
      <top style="medium"/>
      <bottom style="double"/>
    </border>
    <border>
      <left>
        <color indexed="63"/>
      </left>
      <right style="medium"/>
      <top style="medium"/>
      <bottom style="double"/>
    </border>
    <border>
      <left style="medium"/>
      <right>
        <color indexed="63"/>
      </right>
      <top style="double"/>
      <bottom style="medium"/>
    </border>
    <border>
      <left>
        <color indexed="63"/>
      </left>
      <right style="medium"/>
      <top style="double"/>
      <bottom style="mediu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22">
    <xf numFmtId="0" fontId="0" fillId="0" borderId="0" xfId="0" applyAlignment="1">
      <alignment/>
    </xf>
    <xf numFmtId="0" fontId="4" fillId="0" borderId="0" xfId="0" applyFont="1" applyAlignment="1">
      <alignment horizontal="left"/>
    </xf>
    <xf numFmtId="0" fontId="5" fillId="0" borderId="0" xfId="0" applyFont="1" applyAlignment="1">
      <alignment/>
    </xf>
    <xf numFmtId="0" fontId="0" fillId="0" borderId="0" xfId="0" applyFont="1" applyAlignment="1">
      <alignment/>
    </xf>
    <xf numFmtId="0" fontId="0" fillId="0" borderId="0" xfId="0" applyFont="1" applyAlignment="1">
      <alignment horizontal="right"/>
    </xf>
    <xf numFmtId="0" fontId="6" fillId="0" borderId="0" xfId="0" applyFont="1" applyAlignment="1">
      <alignment/>
    </xf>
    <xf numFmtId="0" fontId="3" fillId="0" borderId="0" xfId="0" applyFont="1" applyAlignment="1">
      <alignment/>
    </xf>
    <xf numFmtId="0" fontId="7" fillId="0" borderId="0" xfId="0" applyFont="1" applyAlignment="1">
      <alignment horizontal="center"/>
    </xf>
    <xf numFmtId="0" fontId="7" fillId="0" borderId="0" xfId="0" applyFont="1" applyAlignment="1">
      <alignment/>
    </xf>
    <xf numFmtId="0" fontId="3" fillId="0" borderId="1" xfId="0" applyFont="1" applyBorder="1" applyAlignment="1">
      <alignment/>
    </xf>
    <xf numFmtId="174" fontId="3" fillId="0" borderId="2" xfId="17" applyNumberFormat="1" applyFont="1" applyBorder="1" applyAlignment="1">
      <alignment horizontal="right"/>
    </xf>
    <xf numFmtId="0" fontId="3" fillId="0" borderId="3" xfId="0" applyFont="1" applyBorder="1" applyAlignment="1">
      <alignment/>
    </xf>
    <xf numFmtId="2" fontId="3" fillId="0" borderId="4" xfId="0" applyNumberFormat="1" applyFont="1" applyBorder="1" applyAlignment="1">
      <alignment horizontal="right"/>
    </xf>
    <xf numFmtId="0" fontId="3" fillId="0" borderId="5" xfId="0" applyFont="1" applyBorder="1" applyAlignment="1">
      <alignment/>
    </xf>
    <xf numFmtId="2" fontId="3" fillId="0" borderId="6" xfId="0" applyNumberFormat="1" applyFont="1" applyBorder="1" applyAlignment="1">
      <alignment horizontal="right"/>
    </xf>
    <xf numFmtId="174" fontId="3" fillId="0" borderId="4" xfId="0" applyNumberFormat="1" applyFont="1" applyBorder="1" applyAlignment="1">
      <alignment horizontal="right"/>
    </xf>
    <xf numFmtId="0" fontId="3" fillId="0" borderId="4" xfId="0" applyFont="1" applyBorder="1" applyAlignment="1">
      <alignment horizontal="right"/>
    </xf>
    <xf numFmtId="0" fontId="3" fillId="0" borderId="6" xfId="0" applyFont="1" applyBorder="1" applyAlignment="1">
      <alignment horizontal="right"/>
    </xf>
    <xf numFmtId="0" fontId="8" fillId="0" borderId="0" xfId="0" applyFont="1" applyAlignment="1">
      <alignment/>
    </xf>
    <xf numFmtId="9" fontId="0" fillId="0" borderId="0" xfId="21" applyAlignment="1">
      <alignment/>
    </xf>
    <xf numFmtId="3" fontId="0" fillId="0" borderId="0" xfId="0" applyNumberFormat="1" applyAlignment="1">
      <alignment/>
    </xf>
    <xf numFmtId="180" fontId="0" fillId="0" borderId="0" xfId="0" applyNumberFormat="1" applyAlignment="1">
      <alignment/>
    </xf>
    <xf numFmtId="0" fontId="3" fillId="0" borderId="1" xfId="0" applyFont="1" applyBorder="1" applyAlignment="1">
      <alignment/>
    </xf>
    <xf numFmtId="174" fontId="3" fillId="0" borderId="2" xfId="0" applyNumberFormat="1" applyFont="1" applyBorder="1" applyAlignment="1">
      <alignment horizontal="right"/>
    </xf>
    <xf numFmtId="0" fontId="7" fillId="0" borderId="7" xfId="0" applyFont="1" applyBorder="1" applyAlignment="1">
      <alignment/>
    </xf>
    <xf numFmtId="0" fontId="3" fillId="0" borderId="8" xfId="0" applyFont="1" applyBorder="1" applyAlignment="1">
      <alignment/>
    </xf>
    <xf numFmtId="0" fontId="7" fillId="0" borderId="1" xfId="0" applyFont="1" applyBorder="1" applyAlignment="1">
      <alignment/>
    </xf>
    <xf numFmtId="0" fontId="0" fillId="0" borderId="5" xfId="0" applyBorder="1" applyAlignment="1">
      <alignment/>
    </xf>
    <xf numFmtId="0" fontId="0" fillId="0" borderId="6" xfId="0" applyBorder="1" applyAlignment="1">
      <alignment/>
    </xf>
    <xf numFmtId="0" fontId="0" fillId="0" borderId="3" xfId="0" applyBorder="1" applyAlignment="1">
      <alignment/>
    </xf>
    <xf numFmtId="0" fontId="0" fillId="0" borderId="0" xfId="0" applyBorder="1" applyAlignment="1">
      <alignment/>
    </xf>
    <xf numFmtId="0" fontId="0" fillId="0" borderId="4" xfId="0" applyBorder="1" applyAlignment="1">
      <alignment/>
    </xf>
    <xf numFmtId="0" fontId="0" fillId="0" borderId="0" xfId="0" applyAlignment="1">
      <alignment horizontal="right"/>
    </xf>
    <xf numFmtId="174" fontId="3" fillId="0" borderId="9" xfId="17" applyNumberFormat="1" applyFont="1" applyBorder="1" applyAlignment="1">
      <alignment/>
    </xf>
    <xf numFmtId="0" fontId="3" fillId="0" borderId="0" xfId="0" applyFont="1" applyAlignment="1">
      <alignment horizontal="right"/>
    </xf>
    <xf numFmtId="174" fontId="3" fillId="0" borderId="9" xfId="0" applyNumberFormat="1" applyFont="1" applyBorder="1" applyAlignment="1">
      <alignment/>
    </xf>
    <xf numFmtId="0" fontId="7" fillId="0" borderId="10" xfId="0" applyFont="1" applyBorder="1" applyAlignment="1">
      <alignment horizontal="center"/>
    </xf>
    <xf numFmtId="0" fontId="7" fillId="0" borderId="11" xfId="0" applyFont="1" applyBorder="1" applyAlignment="1">
      <alignment horizontal="center"/>
    </xf>
    <xf numFmtId="2" fontId="7" fillId="0" borderId="10" xfId="0" applyNumberFormat="1" applyFont="1" applyBorder="1" applyAlignment="1">
      <alignment horizontal="center"/>
    </xf>
    <xf numFmtId="174" fontId="3" fillId="0" borderId="11" xfId="17" applyNumberFormat="1" applyFont="1" applyBorder="1" applyAlignment="1">
      <alignment/>
    </xf>
    <xf numFmtId="174" fontId="3" fillId="0" borderId="9" xfId="17" applyNumberFormat="1" applyFont="1" applyBorder="1" applyAlignment="1">
      <alignment/>
    </xf>
    <xf numFmtId="0" fontId="3" fillId="0" borderId="11" xfId="0" applyFont="1" applyBorder="1" applyAlignment="1">
      <alignment/>
    </xf>
    <xf numFmtId="0" fontId="3" fillId="0" borderId="10" xfId="0" applyFont="1" applyBorder="1" applyAlignment="1">
      <alignment/>
    </xf>
    <xf numFmtId="0" fontId="3" fillId="0" borderId="12" xfId="0" applyFont="1" applyBorder="1" applyAlignment="1">
      <alignment/>
    </xf>
    <xf numFmtId="174" fontId="3" fillId="0" borderId="10" xfId="0" applyNumberFormat="1" applyFont="1" applyBorder="1" applyAlignment="1">
      <alignment/>
    </xf>
    <xf numFmtId="174" fontId="7" fillId="0" borderId="12" xfId="17" applyNumberFormat="1" applyFont="1" applyBorder="1" applyAlignment="1">
      <alignment horizontal="right"/>
    </xf>
    <xf numFmtId="174" fontId="0" fillId="0" borderId="0" xfId="0" applyNumberFormat="1" applyAlignment="1">
      <alignment/>
    </xf>
    <xf numFmtId="0" fontId="7" fillId="0" borderId="2" xfId="0" applyFont="1" applyBorder="1" applyAlignment="1">
      <alignment/>
    </xf>
    <xf numFmtId="0" fontId="3" fillId="0" borderId="2" xfId="0" applyFont="1" applyBorder="1" applyAlignment="1">
      <alignment/>
    </xf>
    <xf numFmtId="0" fontId="3" fillId="0" borderId="4" xfId="0" applyFont="1" applyFill="1" applyBorder="1" applyAlignment="1">
      <alignment horizontal="right"/>
    </xf>
    <xf numFmtId="0" fontId="3" fillId="0" borderId="6" xfId="0" applyFont="1" applyFill="1" applyBorder="1" applyAlignment="1">
      <alignment horizontal="right"/>
    </xf>
    <xf numFmtId="0" fontId="7" fillId="0" borderId="13" xfId="0" applyFont="1" applyBorder="1" applyAlignment="1">
      <alignment/>
    </xf>
    <xf numFmtId="174" fontId="3" fillId="0" borderId="14" xfId="17" applyNumberFormat="1" applyFont="1" applyBorder="1" applyAlignment="1">
      <alignment/>
    </xf>
    <xf numFmtId="0" fontId="3" fillId="0" borderId="15" xfId="0" applyFont="1" applyBorder="1" applyAlignment="1">
      <alignment/>
    </xf>
    <xf numFmtId="174" fontId="3" fillId="0" borderId="15" xfId="17" applyNumberFormat="1" applyFont="1" applyBorder="1" applyAlignment="1">
      <alignment/>
    </xf>
    <xf numFmtId="174" fontId="3" fillId="0" borderId="16" xfId="0" applyNumberFormat="1" applyFont="1" applyBorder="1" applyAlignment="1">
      <alignment/>
    </xf>
    <xf numFmtId="0" fontId="3" fillId="0" borderId="2" xfId="0" applyFont="1" applyBorder="1" applyAlignment="1">
      <alignment horizontal="right"/>
    </xf>
    <xf numFmtId="174" fontId="7" fillId="0" borderId="13" xfId="17" applyNumberFormat="1" applyFont="1" applyFill="1" applyBorder="1" applyAlignment="1">
      <alignment/>
    </xf>
    <xf numFmtId="174" fontId="7" fillId="0" borderId="15" xfId="17" applyNumberFormat="1" applyFont="1" applyFill="1" applyBorder="1" applyAlignment="1">
      <alignment/>
    </xf>
    <xf numFmtId="174" fontId="7" fillId="0" borderId="14" xfId="17" applyNumberFormat="1" applyFont="1" applyFill="1" applyBorder="1" applyAlignment="1">
      <alignment/>
    </xf>
    <xf numFmtId="174" fontId="3" fillId="0" borderId="13" xfId="17" applyNumberFormat="1" applyFont="1" applyFill="1" applyBorder="1" applyAlignment="1">
      <alignment/>
    </xf>
    <xf numFmtId="174" fontId="3" fillId="0" borderId="15" xfId="17" applyNumberFormat="1" applyFont="1" applyFill="1" applyBorder="1" applyAlignment="1">
      <alignment/>
    </xf>
    <xf numFmtId="174" fontId="3" fillId="0" borderId="14" xfId="17" applyNumberFormat="1" applyFont="1" applyFill="1" applyBorder="1" applyAlignment="1">
      <alignment/>
    </xf>
    <xf numFmtId="174" fontId="3" fillId="0" borderId="13" xfId="17" applyNumberFormat="1" applyFont="1" applyFill="1" applyBorder="1" applyAlignment="1">
      <alignment/>
    </xf>
    <xf numFmtId="174" fontId="3" fillId="0" borderId="15" xfId="17" applyNumberFormat="1" applyFont="1" applyFill="1" applyBorder="1" applyAlignment="1">
      <alignment/>
    </xf>
    <xf numFmtId="174" fontId="3" fillId="0" borderId="14" xfId="17" applyNumberFormat="1" applyFont="1" applyFill="1" applyBorder="1" applyAlignment="1">
      <alignment/>
    </xf>
    <xf numFmtId="174" fontId="3" fillId="2" borderId="17" xfId="17" applyNumberFormat="1" applyFont="1" applyFill="1" applyBorder="1" applyAlignment="1" applyProtection="1">
      <alignment/>
      <protection locked="0"/>
    </xf>
    <xf numFmtId="174" fontId="3" fillId="2" borderId="18" xfId="17" applyNumberFormat="1" applyFont="1" applyFill="1" applyBorder="1" applyAlignment="1" applyProtection="1">
      <alignment/>
      <protection locked="0"/>
    </xf>
    <xf numFmtId="174" fontId="3" fillId="2" borderId="19" xfId="17" applyNumberFormat="1" applyFont="1" applyFill="1" applyBorder="1" applyAlignment="1" applyProtection="1">
      <alignment/>
      <protection locked="0"/>
    </xf>
    <xf numFmtId="174" fontId="3" fillId="2" borderId="20" xfId="17" applyNumberFormat="1" applyFont="1" applyFill="1" applyBorder="1" applyAlignment="1" applyProtection="1">
      <alignment/>
      <protection locked="0"/>
    </xf>
    <xf numFmtId="174" fontId="3" fillId="2" borderId="21" xfId="17" applyNumberFormat="1" applyFont="1" applyFill="1" applyBorder="1" applyAlignment="1" applyProtection="1">
      <alignment/>
      <protection locked="0"/>
    </xf>
    <xf numFmtId="174" fontId="3" fillId="2" borderId="22" xfId="17" applyNumberFormat="1" applyFont="1" applyFill="1" applyBorder="1" applyAlignment="1" applyProtection="1">
      <alignment/>
      <protection locked="0"/>
    </xf>
    <xf numFmtId="0" fontId="0" fillId="3" borderId="17" xfId="0" applyFill="1" applyBorder="1" applyAlignment="1" applyProtection="1">
      <alignment/>
      <protection locked="0"/>
    </xf>
    <xf numFmtId="0" fontId="0" fillId="3" borderId="18" xfId="0" applyFill="1" applyBorder="1" applyAlignment="1" applyProtection="1">
      <alignment/>
      <protection locked="0"/>
    </xf>
    <xf numFmtId="174" fontId="3" fillId="3" borderId="18" xfId="17" applyNumberFormat="1" applyFont="1" applyFill="1" applyBorder="1" applyAlignment="1" applyProtection="1">
      <alignment/>
      <protection locked="0"/>
    </xf>
    <xf numFmtId="174" fontId="3" fillId="3" borderId="19" xfId="17" applyNumberFormat="1" applyFont="1" applyFill="1" applyBorder="1" applyAlignment="1" applyProtection="1">
      <alignment/>
      <protection locked="0"/>
    </xf>
    <xf numFmtId="0" fontId="0" fillId="3" borderId="20" xfId="0" applyFill="1" applyBorder="1" applyAlignment="1" applyProtection="1">
      <alignment/>
      <protection locked="0"/>
    </xf>
    <xf numFmtId="0" fontId="0" fillId="3" borderId="21" xfId="0" applyFill="1" applyBorder="1" applyAlignment="1" applyProtection="1">
      <alignment/>
      <protection locked="0"/>
    </xf>
    <xf numFmtId="174" fontId="3" fillId="3" borderId="21" xfId="17" applyNumberFormat="1" applyFont="1" applyFill="1" applyBorder="1" applyAlignment="1" applyProtection="1">
      <alignment/>
      <protection locked="0"/>
    </xf>
    <xf numFmtId="174" fontId="3" fillId="3" borderId="22" xfId="17" applyNumberFormat="1" applyFont="1" applyFill="1" applyBorder="1" applyAlignment="1" applyProtection="1">
      <alignment/>
      <protection locked="0"/>
    </xf>
    <xf numFmtId="174" fontId="7" fillId="0" borderId="13" xfId="17" applyNumberFormat="1" applyFont="1" applyBorder="1" applyAlignment="1">
      <alignment/>
    </xf>
    <xf numFmtId="174" fontId="7" fillId="0" borderId="15" xfId="17" applyNumberFormat="1" applyFont="1" applyBorder="1" applyAlignment="1">
      <alignment/>
    </xf>
    <xf numFmtId="174" fontId="7" fillId="0" borderId="14" xfId="17" applyNumberFormat="1" applyFont="1" applyBorder="1" applyAlignment="1">
      <alignment/>
    </xf>
    <xf numFmtId="174" fontId="3" fillId="0" borderId="13" xfId="17" applyNumberFormat="1" applyFont="1" applyBorder="1" applyAlignment="1">
      <alignment/>
    </xf>
    <xf numFmtId="174" fontId="3" fillId="0" borderId="13" xfId="17" applyNumberFormat="1" applyFont="1" applyBorder="1" applyAlignment="1">
      <alignment/>
    </xf>
    <xf numFmtId="174" fontId="3" fillId="0" borderId="15" xfId="17" applyNumberFormat="1" applyFont="1" applyBorder="1" applyAlignment="1">
      <alignment/>
    </xf>
    <xf numFmtId="174" fontId="3" fillId="0" borderId="14" xfId="17" applyNumberFormat="1" applyFont="1" applyBorder="1" applyAlignment="1">
      <alignment/>
    </xf>
    <xf numFmtId="0" fontId="9" fillId="0" borderId="0" xfId="0" applyFont="1" applyAlignment="1">
      <alignment/>
    </xf>
    <xf numFmtId="0" fontId="0" fillId="0" borderId="0" xfId="0" applyAlignment="1">
      <alignment/>
    </xf>
    <xf numFmtId="0" fontId="10" fillId="0" borderId="0" xfId="0" applyFont="1" applyBorder="1" applyAlignment="1">
      <alignment/>
    </xf>
    <xf numFmtId="0" fontId="7" fillId="0" borderId="23" xfId="0" applyFont="1" applyBorder="1" applyAlignment="1">
      <alignment/>
    </xf>
    <xf numFmtId="174" fontId="7" fillId="0" borderId="23" xfId="17" applyNumberFormat="1" applyFont="1" applyBorder="1" applyAlignment="1">
      <alignment horizontal="right"/>
    </xf>
    <xf numFmtId="0" fontId="3" fillId="0" borderId="2" xfId="0" applyFont="1" applyBorder="1" applyAlignment="1">
      <alignment horizontal="right"/>
    </xf>
    <xf numFmtId="0" fontId="3" fillId="0" borderId="7" xfId="0" applyFont="1" applyBorder="1" applyAlignment="1">
      <alignment/>
    </xf>
    <xf numFmtId="0" fontId="3" fillId="0" borderId="23" xfId="0" applyFont="1" applyBorder="1" applyAlignment="1">
      <alignment horizontal="right"/>
    </xf>
    <xf numFmtId="0" fontId="3" fillId="0" borderId="7" xfId="0" applyFont="1" applyBorder="1" applyAlignment="1">
      <alignment/>
    </xf>
    <xf numFmtId="0" fontId="3" fillId="0" borderId="23" xfId="0" applyFont="1" applyBorder="1" applyAlignment="1">
      <alignment/>
    </xf>
    <xf numFmtId="174" fontId="3" fillId="0" borderId="4" xfId="17" applyNumberFormat="1" applyFont="1" applyBorder="1" applyAlignment="1">
      <alignment/>
    </xf>
    <xf numFmtId="174" fontId="3" fillId="0" borderId="10" xfId="17" applyNumberFormat="1" applyFont="1" applyBorder="1" applyAlignment="1">
      <alignment/>
    </xf>
    <xf numFmtId="174" fontId="3" fillId="0" borderId="11" xfId="17" applyNumberFormat="1" applyFont="1" applyBorder="1" applyAlignment="1">
      <alignment/>
    </xf>
    <xf numFmtId="0" fontId="7" fillId="0" borderId="5" xfId="0" applyFont="1" applyBorder="1" applyAlignment="1">
      <alignment/>
    </xf>
    <xf numFmtId="0" fontId="7" fillId="0" borderId="6" xfId="0" applyFont="1" applyBorder="1" applyAlignment="1">
      <alignment/>
    </xf>
    <xf numFmtId="174" fontId="7" fillId="0" borderId="9" xfId="17" applyNumberFormat="1" applyFont="1" applyBorder="1" applyAlignment="1">
      <alignment horizontal="right"/>
    </xf>
    <xf numFmtId="0" fontId="7" fillId="0" borderId="24" xfId="0" applyFont="1" applyBorder="1" applyAlignment="1">
      <alignment/>
    </xf>
    <xf numFmtId="0" fontId="3" fillId="0" borderId="25" xfId="0" applyFont="1" applyBorder="1" applyAlignment="1">
      <alignment/>
    </xf>
    <xf numFmtId="174" fontId="7" fillId="0" borderId="26" xfId="17" applyNumberFormat="1" applyFont="1" applyBorder="1" applyAlignment="1">
      <alignment horizontal="right"/>
    </xf>
    <xf numFmtId="174" fontId="7" fillId="0" borderId="25" xfId="17" applyNumberFormat="1" applyFont="1" applyBorder="1" applyAlignment="1">
      <alignment horizontal="right"/>
    </xf>
    <xf numFmtId="0" fontId="7" fillId="0" borderId="27" xfId="0" applyFont="1" applyBorder="1" applyAlignment="1">
      <alignment/>
    </xf>
    <xf numFmtId="0" fontId="7" fillId="0" borderId="28" xfId="0" applyFont="1" applyBorder="1" applyAlignment="1">
      <alignment/>
    </xf>
    <xf numFmtId="174" fontId="7" fillId="0" borderId="6" xfId="17" applyNumberFormat="1" applyFont="1" applyBorder="1" applyAlignment="1">
      <alignment horizontal="right"/>
    </xf>
    <xf numFmtId="0" fontId="3" fillId="0" borderId="26" xfId="0" applyFont="1" applyBorder="1" applyAlignment="1">
      <alignment/>
    </xf>
    <xf numFmtId="174" fontId="7" fillId="0" borderId="0" xfId="17" applyNumberFormat="1" applyFont="1" applyBorder="1" applyAlignment="1">
      <alignment horizontal="right"/>
    </xf>
    <xf numFmtId="2" fontId="3" fillId="0" borderId="0" xfId="0" applyNumberFormat="1" applyFont="1" applyBorder="1" applyAlignment="1">
      <alignment horizontal="right"/>
    </xf>
    <xf numFmtId="174" fontId="3" fillId="0" borderId="0" xfId="17" applyNumberFormat="1" applyFont="1" applyBorder="1" applyAlignment="1">
      <alignment/>
    </xf>
    <xf numFmtId="0" fontId="0" fillId="0" borderId="0" xfId="0" applyBorder="1" applyAlignment="1">
      <alignment/>
    </xf>
    <xf numFmtId="0" fontId="0" fillId="0" borderId="29" xfId="0" applyBorder="1" applyAlignment="1">
      <alignment/>
    </xf>
    <xf numFmtId="174" fontId="7" fillId="0" borderId="11" xfId="17" applyNumberFormat="1" applyFont="1" applyBorder="1" applyAlignment="1">
      <alignment horizontal="right"/>
    </xf>
    <xf numFmtId="174" fontId="3" fillId="0" borderId="6" xfId="0" applyNumberFormat="1" applyFont="1" applyBorder="1" applyAlignment="1">
      <alignment horizontal="right"/>
    </xf>
    <xf numFmtId="0" fontId="3" fillId="0" borderId="7" xfId="0" applyFont="1" applyBorder="1" applyAlignment="1">
      <alignment/>
    </xf>
    <xf numFmtId="0" fontId="3" fillId="0" borderId="23" xfId="0" applyFont="1" applyBorder="1" applyAlignment="1">
      <alignment/>
    </xf>
    <xf numFmtId="0" fontId="3" fillId="0" borderId="1" xfId="0" applyFont="1" applyBorder="1" applyAlignment="1">
      <alignment/>
    </xf>
    <xf numFmtId="0" fontId="3" fillId="0" borderId="2"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b/>
        <i val="0"/>
        <color rgb="FFFF0000"/>
      </font>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66675</xdr:colOff>
      <xdr:row>4</xdr:row>
      <xdr:rowOff>66675</xdr:rowOff>
    </xdr:from>
    <xdr:to>
      <xdr:col>10</xdr:col>
      <xdr:colOff>800100</xdr:colOff>
      <xdr:row>21</xdr:row>
      <xdr:rowOff>114300</xdr:rowOff>
    </xdr:to>
    <xdr:sp>
      <xdr:nvSpPr>
        <xdr:cNvPr id="1" name="TextBox 1"/>
        <xdr:cNvSpPr txBox="1">
          <a:spLocks noChangeArrowheads="1"/>
        </xdr:cNvSpPr>
      </xdr:nvSpPr>
      <xdr:spPr>
        <a:xfrm>
          <a:off x="3057525" y="771525"/>
          <a:ext cx="3219450" cy="2857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On the next two worksheets are examples of pre-retirement and post retirement expenses.  If you wish, you may enter your own data in the colored cells to personalize a solution. 
You may enter data as daily, weekly, monthly, or annual expenses, or a combination of them.  The spreadsheet will automatically annualize all your input and total it.
You may also enter your income, to compare whether your income will support your expenses.
To the left is a summary of the total annual expenses from the worksheets, which allows you to compare pre- and post- retirement expenses and income for reasonableness.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L57"/>
  <sheetViews>
    <sheetView tabSelected="1" view="pageBreakPreview" zoomScaleSheetLayoutView="100" workbookViewId="0" topLeftCell="A1">
      <selection activeCell="A1" sqref="A1"/>
    </sheetView>
  </sheetViews>
  <sheetFormatPr defaultColWidth="9.140625" defaultRowHeight="12.75"/>
  <cols>
    <col min="1" max="1" width="3.00390625" style="0" customWidth="1"/>
    <col min="4" max="4" width="10.7109375" style="0" customWidth="1"/>
    <col min="5" max="5" width="10.8515625" style="0" customWidth="1"/>
    <col min="6" max="6" width="2.00390625" style="0" customWidth="1"/>
    <col min="10" max="10" width="9.8515625" style="32" bestFit="1" customWidth="1"/>
    <col min="11" max="11" width="12.8515625" style="0" customWidth="1"/>
  </cols>
  <sheetData>
    <row r="1" spans="2:10" ht="15.75">
      <c r="B1" s="2" t="s">
        <v>65</v>
      </c>
      <c r="D1" s="7" t="s">
        <v>57</v>
      </c>
      <c r="E1" s="7" t="s">
        <v>57</v>
      </c>
      <c r="F1" s="7"/>
      <c r="J1" s="4"/>
    </row>
    <row r="2" spans="2:6" ht="12.75">
      <c r="B2" s="5"/>
      <c r="C2" s="6"/>
      <c r="D2" s="7" t="s">
        <v>62</v>
      </c>
      <c r="E2" s="7" t="s">
        <v>63</v>
      </c>
      <c r="F2" s="7"/>
    </row>
    <row r="3" spans="2:6" ht="13.5" thickBot="1">
      <c r="B3" s="5"/>
      <c r="C3" s="8" t="s">
        <v>1</v>
      </c>
      <c r="D3" s="7" t="s">
        <v>6</v>
      </c>
      <c r="E3" s="7" t="s">
        <v>64</v>
      </c>
      <c r="F3" s="7"/>
    </row>
    <row r="4" spans="2:11" ht="13.5" thickBot="1">
      <c r="B4" s="93" t="s">
        <v>7</v>
      </c>
      <c r="C4" s="90"/>
      <c r="D4" s="91">
        <f>'Pre-retire'!I4</f>
        <v>10400</v>
      </c>
      <c r="E4" s="91">
        <f>'Post-retire'!I4</f>
        <v>7800</v>
      </c>
      <c r="F4" s="111"/>
      <c r="G4" s="30"/>
      <c r="H4" s="88"/>
      <c r="I4" s="89" t="s">
        <v>66</v>
      </c>
      <c r="J4" s="88"/>
      <c r="K4" s="88"/>
    </row>
    <row r="5" spans="2:11" ht="12.75">
      <c r="B5" s="9"/>
      <c r="C5" s="92" t="s">
        <v>8</v>
      </c>
      <c r="D5" s="23">
        <f>'Pre-retire'!H5</f>
        <v>7800</v>
      </c>
      <c r="E5" s="23">
        <f>'Post-retire'!H5</f>
        <v>7800</v>
      </c>
      <c r="F5" s="112"/>
      <c r="G5" s="114"/>
      <c r="H5" s="88"/>
      <c r="I5" s="88"/>
      <c r="J5" s="88"/>
      <c r="K5" s="88"/>
    </row>
    <row r="6" spans="2:12" ht="12.75">
      <c r="B6" s="11"/>
      <c r="C6" s="16" t="s">
        <v>9</v>
      </c>
      <c r="D6" s="15">
        <f>'Pre-retire'!H6</f>
        <v>2600</v>
      </c>
      <c r="E6" s="15">
        <f>'Post-retire'!H6</f>
        <v>0</v>
      </c>
      <c r="F6" s="112"/>
      <c r="G6" s="30"/>
      <c r="H6" s="88"/>
      <c r="I6" s="88"/>
      <c r="J6" s="88"/>
      <c r="K6" s="88"/>
      <c r="L6" s="87"/>
    </row>
    <row r="7" spans="2:11" ht="13.5" thickBot="1">
      <c r="B7" s="13"/>
      <c r="C7" s="17" t="s">
        <v>10</v>
      </c>
      <c r="D7" s="117">
        <f>'Pre-retire'!H7</f>
        <v>0</v>
      </c>
      <c r="E7" s="117">
        <f>'Post-retire'!H7</f>
        <v>0</v>
      </c>
      <c r="F7" s="112"/>
      <c r="G7" s="114"/>
      <c r="H7" s="88"/>
      <c r="I7" s="88"/>
      <c r="J7" s="88"/>
      <c r="K7" s="88"/>
    </row>
    <row r="8" spans="2:11" ht="13.5" thickBot="1">
      <c r="B8" s="93" t="s">
        <v>11</v>
      </c>
      <c r="C8" s="94"/>
      <c r="D8" s="91">
        <f>'Pre-retire'!I8</f>
        <v>11900</v>
      </c>
      <c r="E8" s="91">
        <f>'Post-retire'!I8</f>
        <v>7200</v>
      </c>
      <c r="F8" s="111"/>
      <c r="G8" s="114"/>
      <c r="H8" s="88"/>
      <c r="I8" s="88"/>
      <c r="J8" s="88"/>
      <c r="K8" s="88"/>
    </row>
    <row r="9" spans="2:11" ht="12.75">
      <c r="B9" s="11"/>
      <c r="C9" s="16" t="s">
        <v>12</v>
      </c>
      <c r="D9" s="15">
        <f>'Pre-retire'!H9</f>
        <v>8400</v>
      </c>
      <c r="E9" s="15">
        <f>'Post-retire'!H9</f>
        <v>7200</v>
      </c>
      <c r="F9" s="112"/>
      <c r="G9" s="114"/>
      <c r="H9" s="88"/>
      <c r="I9" s="88"/>
      <c r="J9" s="88"/>
      <c r="K9" s="88"/>
    </row>
    <row r="10" spans="2:11" ht="12.75">
      <c r="B10" s="11"/>
      <c r="C10" s="16" t="s">
        <v>13</v>
      </c>
      <c r="D10" s="15">
        <f>'Pre-retire'!H10</f>
        <v>3000</v>
      </c>
      <c r="E10" s="15">
        <f>'Post-retire'!H10</f>
        <v>0</v>
      </c>
      <c r="F10" s="112"/>
      <c r="G10" s="114"/>
      <c r="H10" s="88"/>
      <c r="I10" s="88"/>
      <c r="J10" s="88"/>
      <c r="K10" s="88"/>
    </row>
    <row r="11" spans="2:11" ht="12.75">
      <c r="B11" s="11"/>
      <c r="C11" s="16" t="s">
        <v>14</v>
      </c>
      <c r="D11" s="15">
        <f>'Pre-retire'!H11</f>
        <v>500</v>
      </c>
      <c r="E11" s="15">
        <f>'Post-retire'!H11</f>
        <v>0</v>
      </c>
      <c r="F11" s="112"/>
      <c r="G11" s="114"/>
      <c r="H11" s="88"/>
      <c r="I11" s="88"/>
      <c r="J11" s="88"/>
      <c r="K11" s="88"/>
    </row>
    <row r="12" spans="2:11" ht="13.5" thickBot="1">
      <c r="B12" s="13"/>
      <c r="C12" s="17" t="s">
        <v>10</v>
      </c>
      <c r="D12" s="15">
        <f>'Pre-retire'!H12</f>
        <v>0</v>
      </c>
      <c r="E12" s="15">
        <f>'Post-retire'!H12</f>
        <v>0</v>
      </c>
      <c r="F12" s="112"/>
      <c r="G12" s="114"/>
      <c r="H12" s="88"/>
      <c r="I12" s="88"/>
      <c r="J12" s="88"/>
      <c r="K12" s="88"/>
    </row>
    <row r="13" spans="2:11" ht="13.5" thickBot="1">
      <c r="B13" s="93" t="s">
        <v>15</v>
      </c>
      <c r="C13" s="94"/>
      <c r="D13" s="91">
        <f>'Pre-retire'!I13</f>
        <v>5160</v>
      </c>
      <c r="E13" s="91">
        <f>'Post-retire'!I13</f>
        <v>3960</v>
      </c>
      <c r="F13" s="111"/>
      <c r="G13" s="114"/>
      <c r="H13" s="88"/>
      <c r="I13" s="88"/>
      <c r="J13" s="88"/>
      <c r="K13" s="88"/>
    </row>
    <row r="14" spans="2:11" ht="12.75">
      <c r="B14" s="11"/>
      <c r="C14" s="16" t="s">
        <v>16</v>
      </c>
      <c r="D14" s="15">
        <f>'Pre-retire'!H14</f>
        <v>1800</v>
      </c>
      <c r="E14" s="15">
        <f>'Post-retire'!H14</f>
        <v>1440</v>
      </c>
      <c r="F14" s="112"/>
      <c r="G14" s="114"/>
      <c r="H14" s="88"/>
      <c r="I14" s="88"/>
      <c r="J14" s="88"/>
      <c r="K14" s="88"/>
    </row>
    <row r="15" spans="2:11" ht="12.75">
      <c r="B15" s="11"/>
      <c r="C15" s="16" t="s">
        <v>17</v>
      </c>
      <c r="D15" s="15">
        <f>'Pre-retire'!H15</f>
        <v>900</v>
      </c>
      <c r="E15" s="15">
        <f>'Post-retire'!H15</f>
        <v>600</v>
      </c>
      <c r="F15" s="112"/>
      <c r="G15" s="114"/>
      <c r="H15" s="88"/>
      <c r="I15" s="88"/>
      <c r="J15" s="88"/>
      <c r="K15" s="88"/>
    </row>
    <row r="16" spans="2:11" ht="12.75">
      <c r="B16" s="11"/>
      <c r="C16" s="16" t="s">
        <v>18</v>
      </c>
      <c r="D16" s="15">
        <f>'Pre-retire'!H16</f>
        <v>360</v>
      </c>
      <c r="E16" s="15">
        <f>'Post-retire'!H16</f>
        <v>300</v>
      </c>
      <c r="F16" s="112"/>
      <c r="G16" s="114"/>
      <c r="H16" s="88"/>
      <c r="I16" s="88"/>
      <c r="J16" s="88"/>
      <c r="K16" s="88"/>
    </row>
    <row r="17" spans="2:11" ht="12.75">
      <c r="B17" s="11"/>
      <c r="C17" s="16" t="s">
        <v>19</v>
      </c>
      <c r="D17" s="15">
        <f>'Pre-retire'!H17</f>
        <v>480</v>
      </c>
      <c r="E17" s="15">
        <f>'Post-retire'!H17</f>
        <v>300</v>
      </c>
      <c r="F17" s="112"/>
      <c r="G17" s="114"/>
      <c r="H17" s="88"/>
      <c r="I17" s="88"/>
      <c r="J17" s="88"/>
      <c r="K17" s="88"/>
    </row>
    <row r="18" spans="2:11" ht="12.75">
      <c r="B18" s="11"/>
      <c r="C18" s="16" t="s">
        <v>20</v>
      </c>
      <c r="D18" s="15">
        <f>'Pre-retire'!H18</f>
        <v>600</v>
      </c>
      <c r="E18" s="15">
        <f>'Post-retire'!H18</f>
        <v>300</v>
      </c>
      <c r="F18" s="112"/>
      <c r="G18" s="114"/>
      <c r="H18" s="88"/>
      <c r="I18" s="88"/>
      <c r="J18" s="88"/>
      <c r="K18" s="88"/>
    </row>
    <row r="19" spans="2:11" ht="12.75">
      <c r="B19" s="11"/>
      <c r="C19" s="16" t="s">
        <v>21</v>
      </c>
      <c r="D19" s="15">
        <f>'Pre-retire'!H19</f>
        <v>780</v>
      </c>
      <c r="E19" s="15">
        <f>'Post-retire'!H19</f>
        <v>780</v>
      </c>
      <c r="F19" s="112"/>
      <c r="G19" s="114"/>
      <c r="H19" s="88"/>
      <c r="I19" s="88"/>
      <c r="J19" s="88"/>
      <c r="K19" s="88"/>
    </row>
    <row r="20" spans="2:11" ht="13.5" thickBot="1">
      <c r="B20" s="13"/>
      <c r="C20" s="17" t="s">
        <v>22</v>
      </c>
      <c r="D20" s="15">
        <f>'Pre-retire'!H20</f>
        <v>240</v>
      </c>
      <c r="E20" s="15">
        <f>'Post-retire'!H20</f>
        <v>240</v>
      </c>
      <c r="F20" s="112"/>
      <c r="G20" s="114"/>
      <c r="H20" s="88"/>
      <c r="I20" s="88"/>
      <c r="J20" s="88"/>
      <c r="K20" s="88"/>
    </row>
    <row r="21" spans="2:11" ht="13.5" thickBot="1">
      <c r="B21" s="118" t="s">
        <v>23</v>
      </c>
      <c r="C21" s="119"/>
      <c r="D21" s="91">
        <f>'Pre-retire'!I21</f>
        <v>2120</v>
      </c>
      <c r="E21" s="91">
        <f>'Post-retire'!I21</f>
        <v>1064</v>
      </c>
      <c r="F21" s="111"/>
      <c r="G21" s="114"/>
      <c r="H21" s="88"/>
      <c r="I21" s="88"/>
      <c r="J21" s="88"/>
      <c r="K21" s="88"/>
    </row>
    <row r="22" spans="2:11" ht="12.75">
      <c r="B22" s="11"/>
      <c r="C22" s="16" t="s">
        <v>24</v>
      </c>
      <c r="D22" s="15">
        <f>'Pre-retire'!H22</f>
        <v>780</v>
      </c>
      <c r="E22" s="15">
        <f>'Post-retire'!H22</f>
        <v>1064</v>
      </c>
      <c r="F22" s="112"/>
      <c r="G22" s="114"/>
      <c r="H22" s="88"/>
      <c r="I22" s="88"/>
      <c r="J22" s="88"/>
      <c r="K22" s="88"/>
    </row>
    <row r="23" spans="2:11" ht="12.75">
      <c r="B23" s="11"/>
      <c r="C23" s="16" t="s">
        <v>25</v>
      </c>
      <c r="D23" s="15">
        <f>'Pre-retire'!H23</f>
        <v>1040</v>
      </c>
      <c r="E23" s="15">
        <f>'Post-retire'!H23</f>
        <v>0</v>
      </c>
      <c r="F23" s="112"/>
      <c r="G23" s="114"/>
      <c r="H23" s="88"/>
      <c r="I23" s="88"/>
      <c r="J23" s="88"/>
      <c r="K23" s="88"/>
    </row>
    <row r="24" spans="2:11" ht="12.75">
      <c r="B24" s="11"/>
      <c r="C24" s="16" t="s">
        <v>26</v>
      </c>
      <c r="D24" s="15">
        <f>'Pre-retire'!H24</f>
        <v>250</v>
      </c>
      <c r="E24" s="15">
        <f>'Post-retire'!H24</f>
        <v>0</v>
      </c>
      <c r="F24" s="112"/>
      <c r="G24" s="114"/>
      <c r="H24" s="88"/>
      <c r="I24" s="88"/>
      <c r="J24" s="88"/>
      <c r="K24" s="88"/>
    </row>
    <row r="25" spans="2:11" ht="13.5" thickBot="1">
      <c r="B25" s="13"/>
      <c r="C25" s="17" t="s">
        <v>10</v>
      </c>
      <c r="D25" s="15">
        <f>'Pre-retire'!H25</f>
        <v>50</v>
      </c>
      <c r="E25" s="15">
        <f>'Post-retire'!H25</f>
        <v>0</v>
      </c>
      <c r="F25" s="112"/>
      <c r="G25" s="114"/>
      <c r="H25" s="88"/>
      <c r="I25" s="88"/>
      <c r="J25" s="88"/>
      <c r="K25" s="88"/>
    </row>
    <row r="26" spans="2:11" ht="13.5" thickBot="1">
      <c r="B26" s="93" t="s">
        <v>27</v>
      </c>
      <c r="C26" s="94"/>
      <c r="D26" s="91">
        <f>'Pre-retire'!I26</f>
        <v>2760</v>
      </c>
      <c r="E26" s="91">
        <f>'Post-retire'!I26</f>
        <v>1796</v>
      </c>
      <c r="F26" s="111"/>
      <c r="G26" s="114"/>
      <c r="H26" s="88"/>
      <c r="I26" s="88"/>
      <c r="J26" s="88"/>
      <c r="K26" s="88"/>
    </row>
    <row r="27" spans="2:11" ht="12.75">
      <c r="B27" s="11"/>
      <c r="C27" s="16" t="s">
        <v>28</v>
      </c>
      <c r="D27" s="15">
        <f>'Pre-retire'!H27</f>
        <v>720</v>
      </c>
      <c r="E27" s="15">
        <f>'Post-retire'!H27</f>
        <v>1056</v>
      </c>
      <c r="F27" s="112"/>
      <c r="G27" s="114"/>
      <c r="H27" s="88"/>
      <c r="I27" s="88"/>
      <c r="J27" s="88"/>
      <c r="K27" s="88"/>
    </row>
    <row r="28" spans="2:11" ht="12.75">
      <c r="B28" s="11"/>
      <c r="C28" s="16" t="s">
        <v>30</v>
      </c>
      <c r="D28" s="15">
        <f>'Pre-retire'!H28</f>
        <v>720</v>
      </c>
      <c r="E28" s="15">
        <f>'Post-retire'!H28</f>
        <v>300</v>
      </c>
      <c r="F28" s="112"/>
      <c r="G28" s="114"/>
      <c r="H28" s="88"/>
      <c r="I28" s="88"/>
      <c r="J28" s="88"/>
      <c r="K28" s="88"/>
    </row>
    <row r="29" spans="2:11" ht="12.75">
      <c r="B29" s="11"/>
      <c r="C29" s="16" t="s">
        <v>31</v>
      </c>
      <c r="D29" s="15">
        <f>'Pre-retire'!H29</f>
        <v>720</v>
      </c>
      <c r="E29" s="15">
        <f>'Post-retire'!H29</f>
        <v>300</v>
      </c>
      <c r="F29" s="112"/>
      <c r="G29" s="114"/>
      <c r="H29" s="88"/>
      <c r="I29" s="88"/>
      <c r="J29" s="88"/>
      <c r="K29" s="88"/>
    </row>
    <row r="30" spans="2:11" ht="13.5" thickBot="1">
      <c r="B30" s="13"/>
      <c r="C30" s="17" t="s">
        <v>32</v>
      </c>
      <c r="D30" s="15">
        <f>'Pre-retire'!H30</f>
        <v>600</v>
      </c>
      <c r="E30" s="15">
        <f>'Post-retire'!H30</f>
        <v>140</v>
      </c>
      <c r="F30" s="112"/>
      <c r="G30" s="114"/>
      <c r="H30" s="88"/>
      <c r="I30" s="88"/>
      <c r="J30" s="88"/>
      <c r="K30" s="88"/>
    </row>
    <row r="31" spans="2:11" ht="13.5" thickBot="1">
      <c r="B31" s="118" t="s">
        <v>33</v>
      </c>
      <c r="C31" s="119"/>
      <c r="D31" s="91">
        <f>'Pre-retire'!I31</f>
        <v>3120</v>
      </c>
      <c r="E31" s="91">
        <f>'Post-retire'!I31</f>
        <v>0</v>
      </c>
      <c r="F31" s="111"/>
      <c r="G31" s="114"/>
      <c r="H31" s="88"/>
      <c r="I31" s="88"/>
      <c r="J31" s="88"/>
      <c r="K31" s="88"/>
    </row>
    <row r="32" spans="2:11" ht="12.75">
      <c r="B32" s="11"/>
      <c r="C32" s="16" t="s">
        <v>34</v>
      </c>
      <c r="D32" s="15">
        <f>'Pre-retire'!H32</f>
        <v>1200</v>
      </c>
      <c r="E32" s="15">
        <f>'Post-retire'!H32</f>
        <v>0</v>
      </c>
      <c r="F32" s="112"/>
      <c r="G32" s="114"/>
      <c r="H32" s="88"/>
      <c r="I32" s="88"/>
      <c r="J32" s="88"/>
      <c r="K32" s="88"/>
    </row>
    <row r="33" spans="2:11" ht="12.75">
      <c r="B33" s="11"/>
      <c r="C33" s="16" t="s">
        <v>35</v>
      </c>
      <c r="D33" s="15">
        <f>'Pre-retire'!H33</f>
        <v>720</v>
      </c>
      <c r="E33" s="15">
        <f>'Post-retire'!H33</f>
        <v>0</v>
      </c>
      <c r="F33" s="112"/>
      <c r="G33" s="114"/>
      <c r="H33" s="88"/>
      <c r="I33" s="88"/>
      <c r="J33" s="88"/>
      <c r="K33" s="88"/>
    </row>
    <row r="34" spans="2:11" ht="12.75">
      <c r="B34" s="11"/>
      <c r="C34" s="16" t="s">
        <v>36</v>
      </c>
      <c r="D34" s="15">
        <f>'Pre-retire'!H34</f>
        <v>1200</v>
      </c>
      <c r="E34" s="15">
        <f>'Post-retire'!H34</f>
        <v>0</v>
      </c>
      <c r="F34" s="112"/>
      <c r="G34" s="114"/>
      <c r="H34" s="88"/>
      <c r="I34" s="88"/>
      <c r="J34" s="88"/>
      <c r="K34" s="88"/>
    </row>
    <row r="35" spans="2:11" ht="12.75">
      <c r="B35" s="11"/>
      <c r="C35" s="16" t="s">
        <v>37</v>
      </c>
      <c r="D35" s="15">
        <f>'Pre-retire'!H35</f>
        <v>0</v>
      </c>
      <c r="E35" s="15">
        <f>'Post-retire'!H35</f>
        <v>0</v>
      </c>
      <c r="F35" s="112"/>
      <c r="G35" s="114"/>
      <c r="H35" s="88"/>
      <c r="I35" s="88"/>
      <c r="J35" s="88"/>
      <c r="K35" s="88"/>
    </row>
    <row r="36" spans="2:11" ht="13.5" thickBot="1">
      <c r="B36" s="13"/>
      <c r="C36" s="17" t="s">
        <v>10</v>
      </c>
      <c r="D36" s="15">
        <f>'Pre-retire'!H36</f>
        <v>0</v>
      </c>
      <c r="E36" s="15">
        <f>'Post-retire'!H36</f>
        <v>0</v>
      </c>
      <c r="F36" s="112"/>
      <c r="G36" s="114"/>
      <c r="H36" s="88"/>
      <c r="I36" s="88"/>
      <c r="J36" s="88"/>
      <c r="K36" s="88"/>
    </row>
    <row r="37" spans="2:11" ht="13.5" thickBot="1">
      <c r="B37" s="118" t="s">
        <v>38</v>
      </c>
      <c r="C37" s="119"/>
      <c r="D37" s="91">
        <f>'Pre-retire'!I37</f>
        <v>1580</v>
      </c>
      <c r="E37" s="91">
        <f>'Post-retire'!I37</f>
        <v>1580</v>
      </c>
      <c r="F37" s="111"/>
      <c r="G37" s="114"/>
      <c r="H37" s="88"/>
      <c r="I37" s="88"/>
      <c r="J37" s="88"/>
      <c r="K37" s="88"/>
    </row>
    <row r="38" spans="2:11" ht="12.75">
      <c r="B38" s="11"/>
      <c r="C38" s="16" t="s">
        <v>39</v>
      </c>
      <c r="D38" s="15">
        <f>'Pre-retire'!H38</f>
        <v>520</v>
      </c>
      <c r="E38" s="15">
        <f>'Post-retire'!H38</f>
        <v>520</v>
      </c>
      <c r="F38" s="112"/>
      <c r="G38" s="114"/>
      <c r="H38" s="88"/>
      <c r="I38" s="88"/>
      <c r="J38" s="88"/>
      <c r="K38" s="88"/>
    </row>
    <row r="39" spans="2:11" ht="12.75">
      <c r="B39" s="11"/>
      <c r="C39" s="16" t="s">
        <v>40</v>
      </c>
      <c r="D39" s="15">
        <f>'Pre-retire'!H39</f>
        <v>150</v>
      </c>
      <c r="E39" s="15">
        <f>'Post-retire'!H39</f>
        <v>150</v>
      </c>
      <c r="F39" s="112"/>
      <c r="G39" s="114"/>
      <c r="H39" s="88"/>
      <c r="I39" s="88"/>
      <c r="J39" s="88"/>
      <c r="K39" s="88"/>
    </row>
    <row r="40" spans="2:11" ht="12.75">
      <c r="B40" s="11"/>
      <c r="C40" s="16" t="s">
        <v>41</v>
      </c>
      <c r="D40" s="15">
        <f>'Pre-retire'!H40</f>
        <v>364</v>
      </c>
      <c r="E40" s="15">
        <f>'Post-retire'!H40</f>
        <v>364</v>
      </c>
      <c r="F40" s="112"/>
      <c r="G40" s="114"/>
      <c r="H40" s="88"/>
      <c r="I40" s="88"/>
      <c r="J40" s="88"/>
      <c r="K40" s="88"/>
    </row>
    <row r="41" spans="2:11" ht="12.75">
      <c r="B41" s="11"/>
      <c r="C41" s="16" t="s">
        <v>42</v>
      </c>
      <c r="D41" s="15">
        <f>'Pre-retire'!H41</f>
        <v>520</v>
      </c>
      <c r="E41" s="15">
        <f>'Post-retire'!H41</f>
        <v>520</v>
      </c>
      <c r="F41" s="112"/>
      <c r="G41" s="114"/>
      <c r="H41" s="88"/>
      <c r="I41" s="88"/>
      <c r="J41" s="88"/>
      <c r="K41" s="88"/>
    </row>
    <row r="42" spans="2:11" ht="13.5" thickBot="1">
      <c r="B42" s="13"/>
      <c r="C42" s="17" t="s">
        <v>10</v>
      </c>
      <c r="D42" s="15">
        <f>'Pre-retire'!H42</f>
        <v>26</v>
      </c>
      <c r="E42" s="15">
        <f>'Post-retire'!H42</f>
        <v>26</v>
      </c>
      <c r="F42" s="112"/>
      <c r="G42" s="114"/>
      <c r="H42" s="88"/>
      <c r="I42" s="88"/>
      <c r="J42" s="88"/>
      <c r="K42" s="88"/>
    </row>
    <row r="43" spans="2:11" ht="13.5" thickBot="1">
      <c r="B43" s="95" t="s">
        <v>43</v>
      </c>
      <c r="C43" s="96"/>
      <c r="D43" s="91">
        <f>'Pre-retire'!I43</f>
        <v>5000</v>
      </c>
      <c r="E43" s="91">
        <f>'Post-retire'!I43</f>
        <v>1000</v>
      </c>
      <c r="F43" s="111"/>
      <c r="G43" s="114"/>
      <c r="H43" s="88"/>
      <c r="I43" s="88"/>
      <c r="J43" s="88"/>
      <c r="K43" s="88"/>
    </row>
    <row r="44" spans="2:11" ht="12.75">
      <c r="B44" s="11"/>
      <c r="C44" s="16" t="s">
        <v>44</v>
      </c>
      <c r="D44" s="15">
        <f>'Pre-retire'!H44</f>
        <v>5000</v>
      </c>
      <c r="E44" s="15">
        <f>'Post-retire'!H44</f>
        <v>1000</v>
      </c>
      <c r="F44" s="112"/>
      <c r="G44" s="114"/>
      <c r="H44" s="88"/>
      <c r="I44" s="88"/>
      <c r="J44" s="88"/>
      <c r="K44" s="88"/>
    </row>
    <row r="45" spans="2:11" ht="13.5" thickBot="1">
      <c r="B45" s="13"/>
      <c r="C45" s="17" t="s">
        <v>45</v>
      </c>
      <c r="D45" s="15">
        <f>'Pre-retire'!H45</f>
        <v>0</v>
      </c>
      <c r="E45" s="15">
        <f>'Post-retire'!H45</f>
        <v>0</v>
      </c>
      <c r="F45" s="112"/>
      <c r="G45" s="114"/>
      <c r="H45" s="88"/>
      <c r="I45" s="88"/>
      <c r="J45" s="88"/>
      <c r="K45" s="88"/>
    </row>
    <row r="46" spans="2:11" ht="13.5" thickBot="1">
      <c r="B46" s="93" t="s">
        <v>46</v>
      </c>
      <c r="C46" s="94"/>
      <c r="D46" s="91">
        <f>'Pre-retire'!I46</f>
        <v>7960</v>
      </c>
      <c r="E46" s="91">
        <f>'Post-retire'!I46</f>
        <v>600</v>
      </c>
      <c r="F46" s="111"/>
      <c r="G46" s="114"/>
      <c r="H46" s="88"/>
      <c r="I46" s="88"/>
      <c r="J46" s="88"/>
      <c r="K46" s="88"/>
    </row>
    <row r="47" spans="2:11" ht="12.75">
      <c r="B47" s="11"/>
      <c r="C47" s="16" t="s">
        <v>47</v>
      </c>
      <c r="D47" s="15">
        <f>'Pre-retire'!H47</f>
        <v>4200</v>
      </c>
      <c r="E47" s="15">
        <f>'Post-retire'!H47</f>
        <v>0</v>
      </c>
      <c r="F47" s="112"/>
      <c r="G47" s="114"/>
      <c r="H47" s="88"/>
      <c r="I47" s="88"/>
      <c r="J47" s="88"/>
      <c r="K47" s="88"/>
    </row>
    <row r="48" spans="2:11" ht="12.75">
      <c r="B48" s="11"/>
      <c r="C48" s="16" t="s">
        <v>48</v>
      </c>
      <c r="D48" s="15">
        <f>'Pre-retire'!H48</f>
        <v>660</v>
      </c>
      <c r="E48" s="15">
        <f>'Post-retire'!H48</f>
        <v>0</v>
      </c>
      <c r="F48" s="112"/>
      <c r="G48" s="114"/>
      <c r="H48" s="88"/>
      <c r="I48" s="7" t="s">
        <v>68</v>
      </c>
      <c r="J48" s="7" t="s">
        <v>68</v>
      </c>
      <c r="K48" s="88"/>
    </row>
    <row r="49" spans="2:11" ht="12.75">
      <c r="B49" s="11"/>
      <c r="C49" s="16" t="s">
        <v>49</v>
      </c>
      <c r="D49" s="15">
        <f>'Pre-retire'!H49</f>
        <v>2500</v>
      </c>
      <c r="E49" s="15">
        <f>'Post-retire'!H49</f>
        <v>0</v>
      </c>
      <c r="F49" s="112"/>
      <c r="G49" s="114"/>
      <c r="H49" s="88"/>
      <c r="I49" s="7" t="s">
        <v>67</v>
      </c>
      <c r="J49" s="7" t="s">
        <v>67</v>
      </c>
      <c r="K49" s="88"/>
    </row>
    <row r="50" spans="2:11" ht="12.75">
      <c r="B50" s="11"/>
      <c r="C50" s="16" t="s">
        <v>50</v>
      </c>
      <c r="D50" s="15">
        <f>'Pre-retire'!H50</f>
        <v>600</v>
      </c>
      <c r="E50" s="15">
        <f>'Post-retire'!H50</f>
        <v>600</v>
      </c>
      <c r="F50" s="112"/>
      <c r="G50" s="114"/>
      <c r="H50" s="88"/>
      <c r="I50" s="7" t="s">
        <v>62</v>
      </c>
      <c r="J50" s="7" t="s">
        <v>63</v>
      </c>
      <c r="K50" s="88"/>
    </row>
    <row r="51" spans="2:11" ht="13.5" thickBot="1">
      <c r="B51" s="13"/>
      <c r="C51" s="17" t="s">
        <v>10</v>
      </c>
      <c r="D51" s="15">
        <f>'Pre-retire'!H51</f>
        <v>0</v>
      </c>
      <c r="E51" s="15">
        <f>'Post-retire'!H51</f>
        <v>0</v>
      </c>
      <c r="F51" s="112"/>
      <c r="G51" s="115"/>
      <c r="H51" s="88"/>
      <c r="I51" s="7" t="s">
        <v>6</v>
      </c>
      <c r="J51" s="7" t="s">
        <v>64</v>
      </c>
      <c r="K51" s="88"/>
    </row>
    <row r="52" spans="2:10" ht="13.5" thickBot="1">
      <c r="B52" s="103" t="s">
        <v>51</v>
      </c>
      <c r="C52" s="104"/>
      <c r="D52" s="105">
        <f>'Pre-retire'!I52</f>
        <v>50000</v>
      </c>
      <c r="E52" s="106">
        <f>'Post-retire'!I52</f>
        <v>25000</v>
      </c>
      <c r="F52" s="116"/>
      <c r="G52" s="103" t="s">
        <v>51</v>
      </c>
      <c r="H52" s="110"/>
      <c r="I52" s="105">
        <f>D52/12</f>
        <v>4166.666666666667</v>
      </c>
      <c r="J52" s="105">
        <f>E52/12</f>
        <v>2083.3333333333335</v>
      </c>
    </row>
    <row r="53" spans="2:10" ht="14.25" thickBot="1" thickTop="1">
      <c r="B53" s="100" t="s">
        <v>52</v>
      </c>
      <c r="C53" s="101"/>
      <c r="D53" s="102">
        <f>'Pre-retire'!I53</f>
        <v>60600.004</v>
      </c>
      <c r="E53" s="109">
        <f>'Post-retire'!I53</f>
        <v>25000</v>
      </c>
      <c r="F53" s="116"/>
      <c r="G53" s="107" t="s">
        <v>52</v>
      </c>
      <c r="H53" s="108"/>
      <c r="I53" s="109">
        <f>D53/12</f>
        <v>5050.000333333333</v>
      </c>
      <c r="J53" s="109">
        <f>E53/12</f>
        <v>2083.3333333333335</v>
      </c>
    </row>
    <row r="54" spans="2:6" ht="12.75">
      <c r="B54" s="29"/>
      <c r="C54" s="49" t="s">
        <v>54</v>
      </c>
      <c r="D54" s="98">
        <f>'Pre-retire'!H54</f>
        <v>50000.004</v>
      </c>
      <c r="E54" s="97">
        <f>'Post-retire'!H54</f>
        <v>14400</v>
      </c>
      <c r="F54" s="113"/>
    </row>
    <row r="55" spans="2:6" ht="12.75">
      <c r="B55" s="29"/>
      <c r="C55" s="49" t="s">
        <v>61</v>
      </c>
      <c r="D55" s="99">
        <f>'Pre-retire'!H55</f>
        <v>10600</v>
      </c>
      <c r="E55" s="97">
        <f>'Post-retire'!H55</f>
        <v>10600</v>
      </c>
      <c r="F55" s="113"/>
    </row>
    <row r="56" spans="2:6" ht="13.5" thickBot="1">
      <c r="B56" s="27"/>
      <c r="C56" s="50" t="s">
        <v>10</v>
      </c>
      <c r="D56" s="33">
        <f>'Pre-retire'!H56</f>
        <v>0</v>
      </c>
      <c r="E56" s="97">
        <f>'Post-retire'!H56</f>
        <v>0</v>
      </c>
      <c r="F56" s="113"/>
    </row>
    <row r="57" ht="12.75">
      <c r="J57" s="46"/>
    </row>
  </sheetData>
  <sheetProtection password="CC1D" sheet="1" objects="1" scenarios="1" selectLockedCells="1"/>
  <mergeCells count="3">
    <mergeCell ref="B21:C21"/>
    <mergeCell ref="B31:C31"/>
    <mergeCell ref="B37:C37"/>
  </mergeCells>
  <conditionalFormatting sqref="J57">
    <cfRule type="cellIs" priority="1" dxfId="0" operator="lessThan" stopIfTrue="1">
      <formula>0</formula>
    </cfRule>
    <cfRule type="cellIs" priority="2" dxfId="1" operator="greaterThanOrEqual" stopIfTrue="1">
      <formula>0</formula>
    </cfRule>
  </conditionalFormatting>
  <printOptions/>
  <pageMargins left="0.61" right="0.53" top="0.42" bottom="0.39" header="0.42" footer="0.39"/>
  <pageSetup orientation="portrait" scale="99" r:id="rId2"/>
  <drawing r:id="rId1"/>
</worksheet>
</file>

<file path=xl/worksheets/sheet2.xml><?xml version="1.0" encoding="utf-8"?>
<worksheet xmlns="http://schemas.openxmlformats.org/spreadsheetml/2006/main" xmlns:r="http://schemas.openxmlformats.org/officeDocument/2006/relationships">
  <dimension ref="B1:M57"/>
  <sheetViews>
    <sheetView view="pageBreakPreview" zoomScaleSheetLayoutView="100" workbookViewId="0" topLeftCell="A1">
      <selection activeCell="D5" sqref="D5"/>
    </sheetView>
  </sheetViews>
  <sheetFormatPr defaultColWidth="9.140625" defaultRowHeight="12.75"/>
  <cols>
    <col min="1" max="1" width="5.421875" style="0" customWidth="1"/>
    <col min="4" max="6" width="9.7109375" style="0" customWidth="1"/>
    <col min="7" max="8" width="10.7109375" style="0" customWidth="1"/>
    <col min="9" max="9" width="10.8515625" style="32" customWidth="1"/>
    <col min="10" max="10" width="6.00390625" style="0" customWidth="1"/>
    <col min="12" max="12" width="10.8515625" style="0" customWidth="1"/>
  </cols>
  <sheetData>
    <row r="1" spans="2:9" ht="16.5" thickBot="1">
      <c r="B1" s="1"/>
      <c r="C1" s="2" t="s">
        <v>58</v>
      </c>
      <c r="D1" s="3"/>
      <c r="E1" s="3"/>
      <c r="F1" s="3"/>
      <c r="G1" s="3"/>
      <c r="H1" s="3"/>
      <c r="I1" s="4"/>
    </row>
    <row r="2" spans="2:9" ht="12.75">
      <c r="B2" s="5"/>
      <c r="C2" s="6"/>
      <c r="D2" s="6"/>
      <c r="E2" s="6"/>
      <c r="F2" s="6"/>
      <c r="G2" s="6"/>
      <c r="H2" s="36" t="s">
        <v>57</v>
      </c>
      <c r="I2" s="7" t="s">
        <v>0</v>
      </c>
    </row>
    <row r="3" spans="2:9" ht="13.5" thickBot="1">
      <c r="B3" s="5"/>
      <c r="C3" s="8" t="s">
        <v>1</v>
      </c>
      <c r="D3" s="8" t="s">
        <v>2</v>
      </c>
      <c r="E3" s="8" t="s">
        <v>3</v>
      </c>
      <c r="F3" s="8" t="s">
        <v>4</v>
      </c>
      <c r="G3" s="8" t="s">
        <v>5</v>
      </c>
      <c r="H3" s="37" t="s">
        <v>6</v>
      </c>
      <c r="I3" s="7" t="s">
        <v>6</v>
      </c>
    </row>
    <row r="4" spans="2:9" ht="12.75">
      <c r="B4" s="9" t="s">
        <v>7</v>
      </c>
      <c r="C4" s="47"/>
      <c r="D4" s="57"/>
      <c r="E4" s="58"/>
      <c r="F4" s="58"/>
      <c r="G4" s="59"/>
      <c r="H4" s="38"/>
      <c r="I4" s="10">
        <f>SUM(H5:H7)</f>
        <v>10400</v>
      </c>
    </row>
    <row r="5" spans="2:9" ht="12.75">
      <c r="B5" s="11"/>
      <c r="C5" s="16" t="s">
        <v>8</v>
      </c>
      <c r="D5" s="66">
        <v>0</v>
      </c>
      <c r="E5" s="67">
        <v>150</v>
      </c>
      <c r="F5" s="67">
        <v>0</v>
      </c>
      <c r="G5" s="68">
        <v>0</v>
      </c>
      <c r="H5" s="39">
        <f>365*D5+52*E5+12*F5+G5</f>
        <v>7800</v>
      </c>
      <c r="I5" s="12"/>
    </row>
    <row r="6" spans="2:9" ht="12.75">
      <c r="B6" s="11"/>
      <c r="C6" s="16" t="s">
        <v>9</v>
      </c>
      <c r="D6" s="66">
        <v>0</v>
      </c>
      <c r="E6" s="67">
        <v>50</v>
      </c>
      <c r="F6" s="67">
        <v>0</v>
      </c>
      <c r="G6" s="68">
        <v>0</v>
      </c>
      <c r="H6" s="39">
        <f>365*D6+52*E6+12*F6+G6</f>
        <v>2600</v>
      </c>
      <c r="I6" s="12"/>
    </row>
    <row r="7" spans="2:9" ht="13.5" thickBot="1">
      <c r="B7" s="13"/>
      <c r="C7" s="17" t="s">
        <v>10</v>
      </c>
      <c r="D7" s="69">
        <v>0</v>
      </c>
      <c r="E7" s="70">
        <v>0</v>
      </c>
      <c r="F7" s="70">
        <v>0</v>
      </c>
      <c r="G7" s="71">
        <v>0</v>
      </c>
      <c r="H7" s="40">
        <f>365*D7+52*E7+12*F7+G7</f>
        <v>0</v>
      </c>
      <c r="I7" s="14"/>
    </row>
    <row r="8" spans="2:9" ht="12.75">
      <c r="B8" s="11" t="s">
        <v>11</v>
      </c>
      <c r="C8" s="16"/>
      <c r="D8" s="60"/>
      <c r="E8" s="61"/>
      <c r="F8" s="61"/>
      <c r="G8" s="62"/>
      <c r="H8" s="41"/>
      <c r="I8" s="15">
        <f>SUM(H9:H12)</f>
        <v>11900</v>
      </c>
    </row>
    <row r="9" spans="2:9" ht="12.75">
      <c r="B9" s="11"/>
      <c r="C9" s="16" t="s">
        <v>12</v>
      </c>
      <c r="D9" s="66">
        <v>0</v>
      </c>
      <c r="E9" s="67">
        <v>0</v>
      </c>
      <c r="F9" s="67">
        <v>700</v>
      </c>
      <c r="G9" s="68">
        <v>0</v>
      </c>
      <c r="H9" s="39">
        <f>365*D9+52*E9+12*F9+G9</f>
        <v>8400</v>
      </c>
      <c r="I9" s="16"/>
    </row>
    <row r="10" spans="2:9" ht="12.75">
      <c r="B10" s="11"/>
      <c r="C10" s="16" t="s">
        <v>13</v>
      </c>
      <c r="D10" s="66">
        <v>0</v>
      </c>
      <c r="E10" s="67">
        <v>0</v>
      </c>
      <c r="F10" s="67">
        <v>0</v>
      </c>
      <c r="G10" s="68">
        <v>3000</v>
      </c>
      <c r="H10" s="39">
        <f>365*D10+52*E10+12*F10+G10</f>
        <v>3000</v>
      </c>
      <c r="I10" s="16"/>
    </row>
    <row r="11" spans="2:9" ht="12.75">
      <c r="B11" s="11"/>
      <c r="C11" s="16" t="s">
        <v>14</v>
      </c>
      <c r="D11" s="66">
        <v>0</v>
      </c>
      <c r="E11" s="67">
        <v>0</v>
      </c>
      <c r="F11" s="67">
        <v>0</v>
      </c>
      <c r="G11" s="68">
        <v>500</v>
      </c>
      <c r="H11" s="39">
        <f>365*D11+52*E11+12*F11+G11</f>
        <v>500</v>
      </c>
      <c r="I11" s="16"/>
    </row>
    <row r="12" spans="2:9" ht="13.5" thickBot="1">
      <c r="B12" s="13"/>
      <c r="C12" s="17" t="s">
        <v>10</v>
      </c>
      <c r="D12" s="69">
        <v>0</v>
      </c>
      <c r="E12" s="70">
        <v>0</v>
      </c>
      <c r="F12" s="70">
        <v>0</v>
      </c>
      <c r="G12" s="71">
        <v>0</v>
      </c>
      <c r="H12" s="40">
        <f>365*D12+52*E12+12*F12+G12</f>
        <v>0</v>
      </c>
      <c r="I12" s="17"/>
    </row>
    <row r="13" spans="2:9" ht="12.75">
      <c r="B13" s="11" t="s">
        <v>15</v>
      </c>
      <c r="C13" s="16"/>
      <c r="D13" s="60"/>
      <c r="E13" s="61"/>
      <c r="F13" s="61"/>
      <c r="G13" s="62"/>
      <c r="H13" s="41"/>
      <c r="I13" s="15">
        <f>SUM(H14:H20)</f>
        <v>5160</v>
      </c>
    </row>
    <row r="14" spans="2:9" ht="12.75">
      <c r="B14" s="11"/>
      <c r="C14" s="16" t="s">
        <v>16</v>
      </c>
      <c r="D14" s="66">
        <v>0</v>
      </c>
      <c r="E14" s="67">
        <v>0</v>
      </c>
      <c r="F14" s="67">
        <v>150</v>
      </c>
      <c r="G14" s="68">
        <v>0</v>
      </c>
      <c r="H14" s="39">
        <f aca="true" t="shared" si="0" ref="H14:H20">365*D14+52*E14+12*F14+G14</f>
        <v>1800</v>
      </c>
      <c r="I14" s="16"/>
    </row>
    <row r="15" spans="2:9" ht="12.75">
      <c r="B15" s="11"/>
      <c r="C15" s="16" t="s">
        <v>17</v>
      </c>
      <c r="D15" s="66">
        <v>0</v>
      </c>
      <c r="E15" s="67">
        <v>0</v>
      </c>
      <c r="F15" s="67">
        <v>75</v>
      </c>
      <c r="G15" s="68">
        <v>0</v>
      </c>
      <c r="H15" s="39">
        <f t="shared" si="0"/>
        <v>900</v>
      </c>
      <c r="I15" s="16"/>
    </row>
    <row r="16" spans="2:9" ht="12.75">
      <c r="B16" s="11"/>
      <c r="C16" s="16" t="s">
        <v>18</v>
      </c>
      <c r="D16" s="66">
        <v>0</v>
      </c>
      <c r="E16" s="67">
        <v>0</v>
      </c>
      <c r="F16" s="67">
        <v>30</v>
      </c>
      <c r="G16" s="68">
        <v>0</v>
      </c>
      <c r="H16" s="39">
        <f t="shared" si="0"/>
        <v>360</v>
      </c>
      <c r="I16" s="16"/>
    </row>
    <row r="17" spans="2:9" ht="12.75">
      <c r="B17" s="11"/>
      <c r="C17" s="16" t="s">
        <v>19</v>
      </c>
      <c r="D17" s="66">
        <v>0</v>
      </c>
      <c r="E17" s="67">
        <v>0</v>
      </c>
      <c r="F17" s="67">
        <v>40</v>
      </c>
      <c r="G17" s="68">
        <v>0</v>
      </c>
      <c r="H17" s="39">
        <f t="shared" si="0"/>
        <v>480</v>
      </c>
      <c r="I17" s="16"/>
    </row>
    <row r="18" spans="2:9" ht="12.75">
      <c r="B18" s="11"/>
      <c r="C18" s="16" t="s">
        <v>20</v>
      </c>
      <c r="D18" s="66">
        <v>0</v>
      </c>
      <c r="E18" s="67">
        <v>0</v>
      </c>
      <c r="F18" s="67">
        <v>50</v>
      </c>
      <c r="G18" s="68">
        <v>0</v>
      </c>
      <c r="H18" s="39">
        <f t="shared" si="0"/>
        <v>600</v>
      </c>
      <c r="I18" s="16"/>
    </row>
    <row r="19" spans="2:9" ht="12.75">
      <c r="B19" s="11"/>
      <c r="C19" s="16" t="s">
        <v>21</v>
      </c>
      <c r="D19" s="66">
        <v>0</v>
      </c>
      <c r="E19" s="67">
        <v>0</v>
      </c>
      <c r="F19" s="67">
        <v>65</v>
      </c>
      <c r="G19" s="68">
        <v>0</v>
      </c>
      <c r="H19" s="39">
        <f t="shared" si="0"/>
        <v>780</v>
      </c>
      <c r="I19" s="16"/>
    </row>
    <row r="20" spans="2:9" ht="13.5" thickBot="1">
      <c r="B20" s="13"/>
      <c r="C20" s="17" t="s">
        <v>22</v>
      </c>
      <c r="D20" s="69">
        <v>0</v>
      </c>
      <c r="E20" s="70">
        <v>0</v>
      </c>
      <c r="F20" s="70">
        <v>20</v>
      </c>
      <c r="G20" s="71">
        <v>0</v>
      </c>
      <c r="H20" s="40">
        <f t="shared" si="0"/>
        <v>240</v>
      </c>
      <c r="I20" s="17"/>
    </row>
    <row r="21" spans="2:9" ht="12.75">
      <c r="B21" s="120" t="s">
        <v>23</v>
      </c>
      <c r="C21" s="121"/>
      <c r="D21" s="60"/>
      <c r="E21" s="61"/>
      <c r="F21" s="61"/>
      <c r="G21" s="62"/>
      <c r="H21" s="41"/>
      <c r="I21" s="15">
        <f>SUM(H22:H25)</f>
        <v>2120</v>
      </c>
    </row>
    <row r="22" spans="2:9" ht="12.75">
      <c r="B22" s="11"/>
      <c r="C22" s="16" t="s">
        <v>24</v>
      </c>
      <c r="D22" s="66">
        <v>0</v>
      </c>
      <c r="E22" s="67">
        <v>15</v>
      </c>
      <c r="F22" s="67">
        <v>0</v>
      </c>
      <c r="G22" s="68">
        <v>0</v>
      </c>
      <c r="H22" s="39">
        <f>365*D22+52*E22+12*F22+G22</f>
        <v>780</v>
      </c>
      <c r="I22" s="16"/>
    </row>
    <row r="23" spans="2:9" ht="12.75">
      <c r="B23" s="11"/>
      <c r="C23" s="16" t="s">
        <v>25</v>
      </c>
      <c r="D23" s="66">
        <v>0</v>
      </c>
      <c r="E23" s="67">
        <v>20</v>
      </c>
      <c r="F23" s="67">
        <v>0</v>
      </c>
      <c r="G23" s="68">
        <v>0</v>
      </c>
      <c r="H23" s="39">
        <f>365*D23+52*E23+12*F23+G23</f>
        <v>1040</v>
      </c>
      <c r="I23" s="16"/>
    </row>
    <row r="24" spans="2:9" ht="12.75">
      <c r="B24" s="11"/>
      <c r="C24" s="16" t="s">
        <v>26</v>
      </c>
      <c r="D24" s="66">
        <v>0</v>
      </c>
      <c r="E24" s="67">
        <v>0</v>
      </c>
      <c r="F24" s="67">
        <v>0</v>
      </c>
      <c r="G24" s="68">
        <v>250</v>
      </c>
      <c r="H24" s="39">
        <f>365*D24+52*E24+12*F24+G24</f>
        <v>250</v>
      </c>
      <c r="I24" s="16"/>
    </row>
    <row r="25" spans="2:9" ht="13.5" thickBot="1">
      <c r="B25" s="13"/>
      <c r="C25" s="17" t="s">
        <v>10</v>
      </c>
      <c r="D25" s="69">
        <v>0</v>
      </c>
      <c r="E25" s="70">
        <v>0</v>
      </c>
      <c r="F25" s="70">
        <v>0</v>
      </c>
      <c r="G25" s="71">
        <v>50</v>
      </c>
      <c r="H25" s="40">
        <f>365*D25+52*E25+12*F25+G25</f>
        <v>50</v>
      </c>
      <c r="I25" s="17"/>
    </row>
    <row r="26" spans="2:9" ht="12.75">
      <c r="B26" s="11" t="s">
        <v>27</v>
      </c>
      <c r="C26" s="16"/>
      <c r="D26" s="60"/>
      <c r="E26" s="61"/>
      <c r="F26" s="61"/>
      <c r="G26" s="62"/>
      <c r="H26" s="41"/>
      <c r="I26" s="15">
        <f>SUM(H27:H30)</f>
        <v>2760</v>
      </c>
    </row>
    <row r="27" spans="2:12" ht="12.75">
      <c r="B27" s="11"/>
      <c r="C27" s="16" t="s">
        <v>28</v>
      </c>
      <c r="D27" s="66">
        <v>0</v>
      </c>
      <c r="E27" s="67">
        <v>0</v>
      </c>
      <c r="F27" s="67">
        <v>60</v>
      </c>
      <c r="G27" s="68">
        <v>0</v>
      </c>
      <c r="H27" s="39">
        <f>365*D27+52*E27+12*F27+G27</f>
        <v>720</v>
      </c>
      <c r="I27" s="16"/>
      <c r="K27" s="18"/>
      <c r="L27" s="19"/>
    </row>
    <row r="28" spans="2:9" ht="12.75">
      <c r="B28" s="11"/>
      <c r="C28" s="16" t="s">
        <v>30</v>
      </c>
      <c r="D28" s="66">
        <v>0</v>
      </c>
      <c r="E28" s="67">
        <v>0</v>
      </c>
      <c r="F28" s="67">
        <v>60</v>
      </c>
      <c r="G28" s="68">
        <v>0</v>
      </c>
      <c r="H28" s="39">
        <f>365*D28+52*E28+12*F28+G28</f>
        <v>720</v>
      </c>
      <c r="I28" s="16"/>
    </row>
    <row r="29" spans="2:12" ht="12.75">
      <c r="B29" s="11"/>
      <c r="C29" s="16" t="s">
        <v>31</v>
      </c>
      <c r="D29" s="66">
        <v>0</v>
      </c>
      <c r="E29" s="67">
        <v>0</v>
      </c>
      <c r="F29" s="67">
        <v>60</v>
      </c>
      <c r="G29" s="68">
        <v>0</v>
      </c>
      <c r="H29" s="39">
        <f>365*D29+52*E29+12*F29+G29</f>
        <v>720</v>
      </c>
      <c r="I29" s="16"/>
      <c r="L29" s="19"/>
    </row>
    <row r="30" spans="2:13" ht="13.5" thickBot="1">
      <c r="B30" s="13"/>
      <c r="C30" s="17" t="s">
        <v>32</v>
      </c>
      <c r="D30" s="69">
        <v>0</v>
      </c>
      <c r="E30" s="70">
        <v>0</v>
      </c>
      <c r="F30" s="70">
        <v>50</v>
      </c>
      <c r="G30" s="71">
        <v>0</v>
      </c>
      <c r="H30" s="40">
        <f>365*D30+52*E30+12*F30+G30</f>
        <v>600</v>
      </c>
      <c r="I30" s="17"/>
      <c r="L30" s="20"/>
      <c r="M30" s="20"/>
    </row>
    <row r="31" spans="2:13" ht="12.75">
      <c r="B31" s="120" t="s">
        <v>33</v>
      </c>
      <c r="C31" s="121"/>
      <c r="D31" s="60"/>
      <c r="E31" s="61"/>
      <c r="F31" s="61"/>
      <c r="G31" s="62"/>
      <c r="H31" s="41"/>
      <c r="I31" s="15">
        <f>SUM(H32:H36)</f>
        <v>3120</v>
      </c>
      <c r="L31" s="21"/>
      <c r="M31" s="21"/>
    </row>
    <row r="32" spans="2:12" ht="12.75">
      <c r="B32" s="11"/>
      <c r="C32" s="16" t="s">
        <v>34</v>
      </c>
      <c r="D32" s="66">
        <v>0</v>
      </c>
      <c r="E32" s="67">
        <v>0</v>
      </c>
      <c r="F32" s="67">
        <v>100</v>
      </c>
      <c r="G32" s="68">
        <v>0</v>
      </c>
      <c r="H32" s="39">
        <f>365*D32+52*E32+12*F32+G32</f>
        <v>1200</v>
      </c>
      <c r="I32" s="16"/>
      <c r="L32" s="21"/>
    </row>
    <row r="33" spans="2:9" ht="12.75">
      <c r="B33" s="11"/>
      <c r="C33" s="16" t="s">
        <v>35</v>
      </c>
      <c r="D33" s="66">
        <v>0</v>
      </c>
      <c r="E33" s="67">
        <v>0</v>
      </c>
      <c r="F33" s="67">
        <v>60</v>
      </c>
      <c r="G33" s="68">
        <v>0</v>
      </c>
      <c r="H33" s="39">
        <f>365*D33+52*E33+12*F33+G33</f>
        <v>720</v>
      </c>
      <c r="I33" s="16"/>
    </row>
    <row r="34" spans="2:9" ht="12.75">
      <c r="B34" s="11"/>
      <c r="C34" s="16" t="s">
        <v>36</v>
      </c>
      <c r="D34" s="66">
        <v>0</v>
      </c>
      <c r="E34" s="67">
        <v>0</v>
      </c>
      <c r="F34" s="67">
        <v>100</v>
      </c>
      <c r="G34" s="68">
        <v>0</v>
      </c>
      <c r="H34" s="39">
        <f>365*D34+52*E34+12*F34+G34</f>
        <v>1200</v>
      </c>
      <c r="I34" s="16"/>
    </row>
    <row r="35" spans="2:9" ht="12.75">
      <c r="B35" s="11"/>
      <c r="C35" s="16" t="s">
        <v>37</v>
      </c>
      <c r="D35" s="66">
        <v>0</v>
      </c>
      <c r="E35" s="67">
        <v>0</v>
      </c>
      <c r="F35" s="67">
        <v>0</v>
      </c>
      <c r="G35" s="68">
        <v>0</v>
      </c>
      <c r="H35" s="39">
        <f>365*D35+52*E35+12*F35+G35</f>
        <v>0</v>
      </c>
      <c r="I35" s="16"/>
    </row>
    <row r="36" spans="2:9" ht="13.5" thickBot="1">
      <c r="B36" s="13"/>
      <c r="C36" s="17" t="s">
        <v>10</v>
      </c>
      <c r="D36" s="69">
        <v>0</v>
      </c>
      <c r="E36" s="70">
        <v>0</v>
      </c>
      <c r="F36" s="70">
        <v>0</v>
      </c>
      <c r="G36" s="71">
        <v>0</v>
      </c>
      <c r="H36" s="40">
        <f>365*D36+52*E36+12*F36+G36</f>
        <v>0</v>
      </c>
      <c r="I36" s="17"/>
    </row>
    <row r="37" spans="2:9" ht="12.75">
      <c r="B37" s="120" t="s">
        <v>38</v>
      </c>
      <c r="C37" s="121"/>
      <c r="D37" s="60"/>
      <c r="E37" s="61"/>
      <c r="F37" s="61"/>
      <c r="G37" s="62"/>
      <c r="H37" s="41"/>
      <c r="I37" s="15">
        <f>SUM(H38:H42)</f>
        <v>1580</v>
      </c>
    </row>
    <row r="38" spans="2:9" ht="12.75">
      <c r="B38" s="11"/>
      <c r="C38" s="16" t="s">
        <v>39</v>
      </c>
      <c r="D38" s="66">
        <v>0</v>
      </c>
      <c r="E38" s="67">
        <v>10</v>
      </c>
      <c r="F38" s="67">
        <v>0</v>
      </c>
      <c r="G38" s="68">
        <v>0</v>
      </c>
      <c r="H38" s="39">
        <f>365*D38+52*E38+12*F38+G38</f>
        <v>520</v>
      </c>
      <c r="I38" s="16"/>
    </row>
    <row r="39" spans="2:9" ht="12.75">
      <c r="B39" s="11"/>
      <c r="C39" s="16" t="s">
        <v>40</v>
      </c>
      <c r="D39" s="66">
        <v>0</v>
      </c>
      <c r="E39" s="67">
        <v>0</v>
      </c>
      <c r="F39" s="67">
        <v>0</v>
      </c>
      <c r="G39" s="68">
        <v>150</v>
      </c>
      <c r="H39" s="39">
        <f>365*D39+52*E39+12*F39+G39</f>
        <v>150</v>
      </c>
      <c r="I39" s="16"/>
    </row>
    <row r="40" spans="2:9" ht="12.75">
      <c r="B40" s="11"/>
      <c r="C40" s="16" t="s">
        <v>41</v>
      </c>
      <c r="D40" s="66">
        <v>0</v>
      </c>
      <c r="E40" s="67">
        <v>7</v>
      </c>
      <c r="F40" s="67">
        <v>0</v>
      </c>
      <c r="G40" s="68">
        <v>0</v>
      </c>
      <c r="H40" s="39">
        <f>365*D40+52*E40+12*F40+G40</f>
        <v>364</v>
      </c>
      <c r="I40" s="16"/>
    </row>
    <row r="41" spans="2:9" ht="12.75">
      <c r="B41" s="11"/>
      <c r="C41" s="16" t="s">
        <v>42</v>
      </c>
      <c r="D41" s="66">
        <v>0</v>
      </c>
      <c r="E41" s="67">
        <v>10</v>
      </c>
      <c r="F41" s="67">
        <v>0</v>
      </c>
      <c r="G41" s="68">
        <v>0</v>
      </c>
      <c r="H41" s="39">
        <f>365*D41+52*E41+12*F41+G41</f>
        <v>520</v>
      </c>
      <c r="I41" s="16"/>
    </row>
    <row r="42" spans="2:9" ht="13.5" thickBot="1">
      <c r="B42" s="13"/>
      <c r="C42" s="17" t="s">
        <v>10</v>
      </c>
      <c r="D42" s="69">
        <v>0</v>
      </c>
      <c r="E42" s="70">
        <v>0</v>
      </c>
      <c r="F42" s="70">
        <v>0</v>
      </c>
      <c r="G42" s="71">
        <v>26</v>
      </c>
      <c r="H42" s="40">
        <f>365*D42+52*E42+12*F42+G42</f>
        <v>26</v>
      </c>
      <c r="I42" s="17"/>
    </row>
    <row r="43" spans="2:9" ht="12.75">
      <c r="B43" s="22" t="s">
        <v>43</v>
      </c>
      <c r="C43" s="48"/>
      <c r="D43" s="63"/>
      <c r="E43" s="64"/>
      <c r="F43" s="64"/>
      <c r="G43" s="65"/>
      <c r="H43" s="42"/>
      <c r="I43" s="23">
        <f>SUM(H44:H45)</f>
        <v>5000</v>
      </c>
    </row>
    <row r="44" spans="2:9" ht="12.75">
      <c r="B44" s="11"/>
      <c r="C44" s="16" t="s">
        <v>44</v>
      </c>
      <c r="D44" s="66">
        <v>0</v>
      </c>
      <c r="E44" s="67">
        <v>0</v>
      </c>
      <c r="F44" s="67">
        <v>0</v>
      </c>
      <c r="G44" s="68">
        <v>5000</v>
      </c>
      <c r="H44" s="39">
        <f>365*D44+52*E44+12*F44+G44</f>
        <v>5000</v>
      </c>
      <c r="I44" s="16"/>
    </row>
    <row r="45" spans="2:9" ht="13.5" thickBot="1">
      <c r="B45" s="13"/>
      <c r="C45" s="17" t="s">
        <v>45</v>
      </c>
      <c r="D45" s="69">
        <v>0</v>
      </c>
      <c r="E45" s="70">
        <v>0</v>
      </c>
      <c r="F45" s="70">
        <v>0</v>
      </c>
      <c r="G45" s="71">
        <v>0</v>
      </c>
      <c r="H45" s="40">
        <f>365*D45+52*E45+12*F45+G45</f>
        <v>0</v>
      </c>
      <c r="I45" s="17"/>
    </row>
    <row r="46" spans="2:9" ht="12.75">
      <c r="B46" s="11" t="s">
        <v>46</v>
      </c>
      <c r="C46" s="16"/>
      <c r="D46" s="60"/>
      <c r="E46" s="61"/>
      <c r="F46" s="61"/>
      <c r="G46" s="62"/>
      <c r="H46" s="41"/>
      <c r="I46" s="15">
        <f>SUM(H47:H51)</f>
        <v>7960</v>
      </c>
    </row>
    <row r="47" spans="2:9" ht="12.75">
      <c r="B47" s="11"/>
      <c r="C47" s="16" t="s">
        <v>47</v>
      </c>
      <c r="D47" s="66">
        <v>0</v>
      </c>
      <c r="E47" s="67">
        <v>0</v>
      </c>
      <c r="F47" s="67">
        <v>350</v>
      </c>
      <c r="G47" s="68">
        <v>0</v>
      </c>
      <c r="H47" s="39">
        <f>365*D47+52*E47+12*F47+G47</f>
        <v>4200</v>
      </c>
      <c r="I47" s="15"/>
    </row>
    <row r="48" spans="2:9" ht="12.75">
      <c r="B48" s="11"/>
      <c r="C48" s="16" t="s">
        <v>48</v>
      </c>
      <c r="D48" s="66">
        <v>0</v>
      </c>
      <c r="E48" s="67">
        <v>0</v>
      </c>
      <c r="F48" s="67">
        <v>55</v>
      </c>
      <c r="G48" s="68">
        <v>0</v>
      </c>
      <c r="H48" s="39">
        <f>365*D48+52*E48+12*F48+G48</f>
        <v>660</v>
      </c>
      <c r="I48" s="15"/>
    </row>
    <row r="49" spans="2:9" ht="12.75">
      <c r="B49" s="11"/>
      <c r="C49" s="16" t="s">
        <v>49</v>
      </c>
      <c r="D49" s="66">
        <v>0</v>
      </c>
      <c r="E49" s="67">
        <v>0</v>
      </c>
      <c r="F49" s="67">
        <v>0</v>
      </c>
      <c r="G49" s="68">
        <v>2500</v>
      </c>
      <c r="H49" s="39">
        <f>365*D49+52*E49+12*F49+G49</f>
        <v>2500</v>
      </c>
      <c r="I49" s="16"/>
    </row>
    <row r="50" spans="2:9" ht="12.75">
      <c r="B50" s="11"/>
      <c r="C50" s="16" t="s">
        <v>50</v>
      </c>
      <c r="D50" s="66">
        <v>0</v>
      </c>
      <c r="E50" s="67">
        <v>0</v>
      </c>
      <c r="F50" s="67">
        <v>50</v>
      </c>
      <c r="G50" s="68">
        <v>0</v>
      </c>
      <c r="H50" s="39">
        <f>365*D50+52*E50+12*F50+G50</f>
        <v>600</v>
      </c>
      <c r="I50" s="16"/>
    </row>
    <row r="51" spans="2:9" ht="13.5" thickBot="1">
      <c r="B51" s="13"/>
      <c r="C51" s="17" t="s">
        <v>10</v>
      </c>
      <c r="D51" s="69">
        <v>0</v>
      </c>
      <c r="E51" s="70">
        <v>0</v>
      </c>
      <c r="F51" s="70">
        <v>0</v>
      </c>
      <c r="G51" s="71">
        <v>0</v>
      </c>
      <c r="H51" s="40">
        <f>365*D51+52*E51+12*F51+G51</f>
        <v>0</v>
      </c>
      <c r="I51" s="17"/>
    </row>
    <row r="52" spans="2:9" ht="13.5" thickBot="1">
      <c r="B52" s="24" t="s">
        <v>51</v>
      </c>
      <c r="C52" s="25"/>
      <c r="D52" s="25"/>
      <c r="E52" s="25"/>
      <c r="F52" s="25"/>
      <c r="G52" s="25"/>
      <c r="H52" s="43"/>
      <c r="I52" s="45">
        <f>SUM(I4:I51)</f>
        <v>50000</v>
      </c>
    </row>
    <row r="53" spans="2:9" ht="13.5" thickBot="1">
      <c r="B53" s="26" t="s">
        <v>52</v>
      </c>
      <c r="C53" s="47"/>
      <c r="D53" s="51" t="s">
        <v>53</v>
      </c>
      <c r="E53" s="53"/>
      <c r="F53" s="54"/>
      <c r="G53" s="52"/>
      <c r="H53" s="44"/>
      <c r="I53" s="45">
        <f>SUM(H54:H56)</f>
        <v>60600.004</v>
      </c>
    </row>
    <row r="54" spans="2:9" ht="12.75">
      <c r="B54" s="29"/>
      <c r="C54" s="49" t="s">
        <v>54</v>
      </c>
      <c r="D54" s="72"/>
      <c r="E54" s="73"/>
      <c r="F54" s="74">
        <v>4166.667</v>
      </c>
      <c r="G54" s="75">
        <v>0</v>
      </c>
      <c r="H54" s="39">
        <f>365*D54+52*E54+12*F54+G54</f>
        <v>50000.004</v>
      </c>
      <c r="I54" s="31"/>
    </row>
    <row r="55" spans="2:9" ht="12.75">
      <c r="B55" s="29"/>
      <c r="C55" s="49" t="s">
        <v>61</v>
      </c>
      <c r="D55" s="72"/>
      <c r="E55" s="73"/>
      <c r="F55" s="74">
        <v>883</v>
      </c>
      <c r="G55" s="75">
        <v>4</v>
      </c>
      <c r="H55" s="39">
        <f>365*D55+52*E55+12*F55+G55</f>
        <v>10600</v>
      </c>
      <c r="I55" s="31"/>
    </row>
    <row r="56" spans="2:9" ht="13.5" thickBot="1">
      <c r="B56" s="27"/>
      <c r="C56" s="50" t="s">
        <v>10</v>
      </c>
      <c r="D56" s="76"/>
      <c r="E56" s="77"/>
      <c r="F56" s="78">
        <v>0</v>
      </c>
      <c r="G56" s="79">
        <v>0</v>
      </c>
      <c r="H56" s="40">
        <f>365*D56+52*E56+12*F56+G56</f>
        <v>0</v>
      </c>
      <c r="I56" s="28"/>
    </row>
    <row r="57" spans="7:9" ht="13.5" thickBot="1">
      <c r="G57" s="34" t="s">
        <v>60</v>
      </c>
      <c r="H57" s="35">
        <f>SUM(H54:H56)/12</f>
        <v>5050.000333333333</v>
      </c>
      <c r="I57" s="46">
        <f>I53-I52</f>
        <v>10600.004</v>
      </c>
    </row>
  </sheetData>
  <sheetProtection password="CC1D" sheet="1" objects="1" scenarios="1" selectLockedCells="1"/>
  <mergeCells count="3">
    <mergeCell ref="B21:C21"/>
    <mergeCell ref="B31:C31"/>
    <mergeCell ref="B37:C37"/>
  </mergeCells>
  <conditionalFormatting sqref="I57">
    <cfRule type="cellIs" priority="1" dxfId="0" operator="lessThan" stopIfTrue="1">
      <formula>0</formula>
    </cfRule>
    <cfRule type="cellIs" priority="2" dxfId="1" operator="greaterThanOrEqual" stopIfTrue="1">
      <formula>0</formula>
    </cfRule>
  </conditionalFormatting>
  <printOptions/>
  <pageMargins left="0.75" right="0.75" top="0.39" bottom="0.21" header="0.39" footer="0.21"/>
  <pageSetup orientation="portrait" scale="99" r:id="rId1"/>
</worksheet>
</file>

<file path=xl/worksheets/sheet3.xml><?xml version="1.0" encoding="utf-8"?>
<worksheet xmlns="http://schemas.openxmlformats.org/spreadsheetml/2006/main" xmlns:r="http://schemas.openxmlformats.org/officeDocument/2006/relationships">
  <dimension ref="B1:M57"/>
  <sheetViews>
    <sheetView view="pageBreakPreview" zoomScaleSheetLayoutView="100" workbookViewId="0" topLeftCell="A1">
      <selection activeCell="D5" sqref="D5"/>
    </sheetView>
  </sheetViews>
  <sheetFormatPr defaultColWidth="9.140625" defaultRowHeight="12.75"/>
  <cols>
    <col min="1" max="1" width="4.8515625" style="0" customWidth="1"/>
    <col min="3" max="7" width="9.7109375" style="0" customWidth="1"/>
    <col min="8" max="9" width="10.7109375" style="0" customWidth="1"/>
    <col min="10" max="10" width="4.140625" style="0" customWidth="1"/>
    <col min="12" max="12" width="10.8515625" style="0" customWidth="1"/>
  </cols>
  <sheetData>
    <row r="1" spans="2:9" ht="16.5" thickBot="1">
      <c r="B1" s="1"/>
      <c r="C1" s="2" t="s">
        <v>59</v>
      </c>
      <c r="D1" s="3"/>
      <c r="E1" s="3"/>
      <c r="F1" s="3"/>
      <c r="G1" s="3"/>
      <c r="H1" s="3"/>
      <c r="I1" s="4"/>
    </row>
    <row r="2" spans="2:9" ht="12.75">
      <c r="B2" s="5"/>
      <c r="C2" s="6"/>
      <c r="D2" s="6"/>
      <c r="E2" s="6"/>
      <c r="F2" s="6"/>
      <c r="G2" s="6"/>
      <c r="H2" s="36" t="s">
        <v>57</v>
      </c>
      <c r="I2" s="7" t="s">
        <v>0</v>
      </c>
    </row>
    <row r="3" spans="2:9" ht="13.5" thickBot="1">
      <c r="B3" s="5"/>
      <c r="C3" s="8" t="s">
        <v>1</v>
      </c>
      <c r="D3" s="8" t="s">
        <v>2</v>
      </c>
      <c r="E3" s="8" t="s">
        <v>3</v>
      </c>
      <c r="F3" s="8" t="s">
        <v>4</v>
      </c>
      <c r="G3" s="8" t="s">
        <v>5</v>
      </c>
      <c r="H3" s="37" t="s">
        <v>6</v>
      </c>
      <c r="I3" s="7" t="s">
        <v>6</v>
      </c>
    </row>
    <row r="4" spans="2:9" ht="12.75">
      <c r="B4" s="9" t="s">
        <v>7</v>
      </c>
      <c r="C4" s="47"/>
      <c r="D4" s="80"/>
      <c r="E4" s="81"/>
      <c r="F4" s="81"/>
      <c r="G4" s="82"/>
      <c r="H4" s="38"/>
      <c r="I4" s="10">
        <f>SUM(H5:H7)</f>
        <v>7800</v>
      </c>
    </row>
    <row r="5" spans="2:9" ht="12.75">
      <c r="B5" s="11"/>
      <c r="C5" s="16" t="s">
        <v>8</v>
      </c>
      <c r="D5" s="66">
        <v>0</v>
      </c>
      <c r="E5" s="67">
        <v>150</v>
      </c>
      <c r="F5" s="67">
        <v>0</v>
      </c>
      <c r="G5" s="68">
        <v>0</v>
      </c>
      <c r="H5" s="39">
        <f>365*D5+52*E5+12*F5+G5</f>
        <v>7800</v>
      </c>
      <c r="I5" s="12"/>
    </row>
    <row r="6" spans="2:9" ht="12.75">
      <c r="B6" s="11"/>
      <c r="C6" s="16" t="s">
        <v>9</v>
      </c>
      <c r="D6" s="66">
        <v>0</v>
      </c>
      <c r="E6" s="67">
        <v>0</v>
      </c>
      <c r="F6" s="67">
        <v>0</v>
      </c>
      <c r="G6" s="68">
        <v>0</v>
      </c>
      <c r="H6" s="39">
        <f>365*D6+52*E6+12*F6+G6</f>
        <v>0</v>
      </c>
      <c r="I6" s="12"/>
    </row>
    <row r="7" spans="2:9" ht="13.5" thickBot="1">
      <c r="B7" s="13"/>
      <c r="C7" s="17" t="s">
        <v>10</v>
      </c>
      <c r="D7" s="69">
        <v>0</v>
      </c>
      <c r="E7" s="70">
        <v>0</v>
      </c>
      <c r="F7" s="70">
        <v>0</v>
      </c>
      <c r="G7" s="71">
        <v>0</v>
      </c>
      <c r="H7" s="40">
        <f>365*D7+52*E7+12*F7+G7</f>
        <v>0</v>
      </c>
      <c r="I7" s="14"/>
    </row>
    <row r="8" spans="2:9" ht="12.75">
      <c r="B8" s="11" t="s">
        <v>11</v>
      </c>
      <c r="C8" s="16"/>
      <c r="D8" s="83"/>
      <c r="E8" s="54"/>
      <c r="F8" s="54"/>
      <c r="G8" s="52"/>
      <c r="H8" s="41"/>
      <c r="I8" s="15">
        <f>SUM(H9:H12)</f>
        <v>7200</v>
      </c>
    </row>
    <row r="9" spans="2:9" ht="12.75">
      <c r="B9" s="11"/>
      <c r="C9" s="16" t="s">
        <v>12</v>
      </c>
      <c r="D9" s="66">
        <v>0</v>
      </c>
      <c r="E9" s="67">
        <v>0</v>
      </c>
      <c r="F9" s="67">
        <v>600</v>
      </c>
      <c r="G9" s="68">
        <v>0</v>
      </c>
      <c r="H9" s="39">
        <f>365*D9+52*E9+12*F9+G9</f>
        <v>7200</v>
      </c>
      <c r="I9" s="16"/>
    </row>
    <row r="10" spans="2:9" ht="12.75">
      <c r="B10" s="11"/>
      <c r="C10" s="16" t="s">
        <v>13</v>
      </c>
      <c r="D10" s="66">
        <v>0</v>
      </c>
      <c r="E10" s="67">
        <v>0</v>
      </c>
      <c r="F10" s="67">
        <v>0</v>
      </c>
      <c r="G10" s="68"/>
      <c r="H10" s="39">
        <f>365*D10+52*E10+12*F10+G10</f>
        <v>0</v>
      </c>
      <c r="I10" s="16"/>
    </row>
    <row r="11" spans="2:9" ht="12.75">
      <c r="B11" s="11"/>
      <c r="C11" s="16" t="s">
        <v>14</v>
      </c>
      <c r="D11" s="66">
        <v>0</v>
      </c>
      <c r="E11" s="67">
        <v>0</v>
      </c>
      <c r="F11" s="67">
        <v>0</v>
      </c>
      <c r="G11" s="68"/>
      <c r="H11" s="39">
        <f>365*D11+52*E11+12*F11+G11</f>
        <v>0</v>
      </c>
      <c r="I11" s="16"/>
    </row>
    <row r="12" spans="2:9" ht="13.5" thickBot="1">
      <c r="B12" s="13"/>
      <c r="C12" s="17" t="s">
        <v>10</v>
      </c>
      <c r="D12" s="69">
        <v>0</v>
      </c>
      <c r="E12" s="70">
        <v>0</v>
      </c>
      <c r="F12" s="70">
        <v>0</v>
      </c>
      <c r="G12" s="71">
        <v>0</v>
      </c>
      <c r="H12" s="40">
        <f>365*D12+52*E12+12*F12+G12</f>
        <v>0</v>
      </c>
      <c r="I12" s="17"/>
    </row>
    <row r="13" spans="2:9" ht="12.75">
      <c r="B13" s="11" t="s">
        <v>15</v>
      </c>
      <c r="C13" s="16"/>
      <c r="D13" s="83"/>
      <c r="E13" s="54"/>
      <c r="F13" s="54"/>
      <c r="G13" s="52"/>
      <c r="H13" s="41"/>
      <c r="I13" s="15">
        <f>SUM(H14:H20)</f>
        <v>3960</v>
      </c>
    </row>
    <row r="14" spans="2:9" ht="12.75">
      <c r="B14" s="11"/>
      <c r="C14" s="16" t="s">
        <v>16</v>
      </c>
      <c r="D14" s="66">
        <v>0</v>
      </c>
      <c r="E14" s="67">
        <v>0</v>
      </c>
      <c r="F14" s="67">
        <v>120</v>
      </c>
      <c r="G14" s="68">
        <v>0</v>
      </c>
      <c r="H14" s="39">
        <f aca="true" t="shared" si="0" ref="H14:H20">365*D14+52*E14+12*F14+G14</f>
        <v>1440</v>
      </c>
      <c r="I14" s="16"/>
    </row>
    <row r="15" spans="2:9" ht="12.75">
      <c r="B15" s="11"/>
      <c r="C15" s="16" t="s">
        <v>17</v>
      </c>
      <c r="D15" s="66">
        <v>0</v>
      </c>
      <c r="E15" s="67">
        <v>0</v>
      </c>
      <c r="F15" s="67">
        <v>50</v>
      </c>
      <c r="G15" s="68">
        <v>0</v>
      </c>
      <c r="H15" s="39">
        <f t="shared" si="0"/>
        <v>600</v>
      </c>
      <c r="I15" s="16"/>
    </row>
    <row r="16" spans="2:9" ht="12.75">
      <c r="B16" s="11"/>
      <c r="C16" s="16" t="s">
        <v>18</v>
      </c>
      <c r="D16" s="66">
        <v>0</v>
      </c>
      <c r="E16" s="67">
        <v>0</v>
      </c>
      <c r="F16" s="67">
        <v>25</v>
      </c>
      <c r="G16" s="68">
        <v>0</v>
      </c>
      <c r="H16" s="39">
        <f t="shared" si="0"/>
        <v>300</v>
      </c>
      <c r="I16" s="16"/>
    </row>
    <row r="17" spans="2:9" ht="12.75">
      <c r="B17" s="11"/>
      <c r="C17" s="16" t="s">
        <v>19</v>
      </c>
      <c r="D17" s="66">
        <v>0</v>
      </c>
      <c r="E17" s="67">
        <v>0</v>
      </c>
      <c r="F17" s="67">
        <v>25</v>
      </c>
      <c r="G17" s="68">
        <v>0</v>
      </c>
      <c r="H17" s="39">
        <f t="shared" si="0"/>
        <v>300</v>
      </c>
      <c r="I17" s="16"/>
    </row>
    <row r="18" spans="2:9" ht="12.75">
      <c r="B18" s="11"/>
      <c r="C18" s="16" t="s">
        <v>20</v>
      </c>
      <c r="D18" s="66">
        <v>0</v>
      </c>
      <c r="E18" s="67">
        <v>0</v>
      </c>
      <c r="F18" s="67">
        <v>25</v>
      </c>
      <c r="G18" s="68">
        <v>0</v>
      </c>
      <c r="H18" s="39">
        <f t="shared" si="0"/>
        <v>300</v>
      </c>
      <c r="I18" s="16"/>
    </row>
    <row r="19" spans="2:9" ht="12.75">
      <c r="B19" s="11"/>
      <c r="C19" s="16" t="s">
        <v>21</v>
      </c>
      <c r="D19" s="66">
        <v>0</v>
      </c>
      <c r="E19" s="67">
        <v>0</v>
      </c>
      <c r="F19" s="67">
        <v>65</v>
      </c>
      <c r="G19" s="68">
        <v>0</v>
      </c>
      <c r="H19" s="39">
        <f t="shared" si="0"/>
        <v>780</v>
      </c>
      <c r="I19" s="16"/>
    </row>
    <row r="20" spans="2:9" ht="13.5" thickBot="1">
      <c r="B20" s="13"/>
      <c r="C20" s="17" t="s">
        <v>22</v>
      </c>
      <c r="D20" s="69">
        <v>0</v>
      </c>
      <c r="E20" s="70">
        <v>0</v>
      </c>
      <c r="F20" s="70">
        <v>20</v>
      </c>
      <c r="G20" s="71">
        <v>0</v>
      </c>
      <c r="H20" s="40">
        <f t="shared" si="0"/>
        <v>240</v>
      </c>
      <c r="I20" s="17"/>
    </row>
    <row r="21" spans="2:9" ht="12.75">
      <c r="B21" s="120" t="s">
        <v>23</v>
      </c>
      <c r="C21" s="121"/>
      <c r="D21" s="83"/>
      <c r="E21" s="54"/>
      <c r="F21" s="54"/>
      <c r="G21" s="52"/>
      <c r="H21" s="41"/>
      <c r="I21" s="15">
        <f>SUM(H22:H25)</f>
        <v>1064</v>
      </c>
    </row>
    <row r="22" spans="2:9" ht="12.75">
      <c r="B22" s="11"/>
      <c r="C22" s="16" t="s">
        <v>24</v>
      </c>
      <c r="D22" s="66">
        <v>0</v>
      </c>
      <c r="E22" s="67">
        <v>20</v>
      </c>
      <c r="F22" s="67">
        <v>0</v>
      </c>
      <c r="G22" s="68">
        <v>24</v>
      </c>
      <c r="H22" s="39">
        <f>365*D22+52*E22+12*F22+G22</f>
        <v>1064</v>
      </c>
      <c r="I22" s="16"/>
    </row>
    <row r="23" spans="2:9" ht="12.75">
      <c r="B23" s="11"/>
      <c r="C23" s="16" t="s">
        <v>25</v>
      </c>
      <c r="D23" s="66">
        <v>0</v>
      </c>
      <c r="E23" s="67">
        <v>0</v>
      </c>
      <c r="F23" s="67">
        <v>0</v>
      </c>
      <c r="G23" s="68">
        <v>0</v>
      </c>
      <c r="H23" s="39">
        <f>365*D23+52*E23+12*F23+G23</f>
        <v>0</v>
      </c>
      <c r="I23" s="16"/>
    </row>
    <row r="24" spans="2:9" ht="12.75">
      <c r="B24" s="11"/>
      <c r="C24" s="16" t="s">
        <v>26</v>
      </c>
      <c r="D24" s="66">
        <v>0</v>
      </c>
      <c r="E24" s="67">
        <v>0</v>
      </c>
      <c r="F24" s="67">
        <v>0</v>
      </c>
      <c r="G24" s="68">
        <v>0</v>
      </c>
      <c r="H24" s="39">
        <f>365*D24+52*E24+12*F24+G24</f>
        <v>0</v>
      </c>
      <c r="I24" s="16"/>
    </row>
    <row r="25" spans="2:9" ht="13.5" thickBot="1">
      <c r="B25" s="13"/>
      <c r="C25" s="17" t="s">
        <v>10</v>
      </c>
      <c r="D25" s="69">
        <v>0</v>
      </c>
      <c r="E25" s="70">
        <v>0</v>
      </c>
      <c r="F25" s="70">
        <v>0</v>
      </c>
      <c r="G25" s="71">
        <v>0</v>
      </c>
      <c r="H25" s="40">
        <f>365*D25+52*E25+12*F25+G25</f>
        <v>0</v>
      </c>
      <c r="I25" s="17"/>
    </row>
    <row r="26" spans="2:9" ht="12.75">
      <c r="B26" s="11" t="s">
        <v>27</v>
      </c>
      <c r="C26" s="16"/>
      <c r="D26" s="83"/>
      <c r="E26" s="54"/>
      <c r="F26" s="54"/>
      <c r="G26" s="52"/>
      <c r="H26" s="41"/>
      <c r="I26" s="15">
        <f>SUM(H27:H30)</f>
        <v>1796</v>
      </c>
    </row>
    <row r="27" spans="2:12" ht="12.75">
      <c r="B27" s="11"/>
      <c r="C27" s="16" t="s">
        <v>29</v>
      </c>
      <c r="D27" s="66">
        <v>0</v>
      </c>
      <c r="E27" s="67">
        <v>0</v>
      </c>
      <c r="F27" s="67">
        <v>88</v>
      </c>
      <c r="G27" s="68">
        <v>0</v>
      </c>
      <c r="H27" s="39">
        <f>365*D27+52*E27+12*F27+G27</f>
        <v>1056</v>
      </c>
      <c r="I27" s="16"/>
      <c r="K27" s="18"/>
      <c r="L27" s="19"/>
    </row>
    <row r="28" spans="2:9" ht="12.75">
      <c r="B28" s="11"/>
      <c r="C28" s="16" t="s">
        <v>30</v>
      </c>
      <c r="D28" s="66">
        <v>0</v>
      </c>
      <c r="E28" s="67">
        <v>0</v>
      </c>
      <c r="F28" s="67">
        <v>25</v>
      </c>
      <c r="G28" s="68">
        <v>0</v>
      </c>
      <c r="H28" s="39">
        <f>365*D28+52*E28+12*F28+G28</f>
        <v>300</v>
      </c>
      <c r="I28" s="16"/>
    </row>
    <row r="29" spans="2:12" ht="12.75">
      <c r="B29" s="11"/>
      <c r="C29" s="16" t="s">
        <v>31</v>
      </c>
      <c r="D29" s="66">
        <v>0</v>
      </c>
      <c r="E29" s="67">
        <v>0</v>
      </c>
      <c r="F29" s="67">
        <v>25</v>
      </c>
      <c r="G29" s="68">
        <v>0</v>
      </c>
      <c r="H29" s="39">
        <f>365*D29+52*E29+12*F29+G29</f>
        <v>300</v>
      </c>
      <c r="I29" s="16"/>
      <c r="L29" s="19"/>
    </row>
    <row r="30" spans="2:13" ht="13.5" thickBot="1">
      <c r="B30" s="13"/>
      <c r="C30" s="17" t="s">
        <v>32</v>
      </c>
      <c r="D30" s="69">
        <v>0</v>
      </c>
      <c r="E30" s="70">
        <v>0</v>
      </c>
      <c r="F30" s="70">
        <v>11</v>
      </c>
      <c r="G30" s="71">
        <v>8</v>
      </c>
      <c r="H30" s="40">
        <f>365*D30+52*E30+12*F30+G30</f>
        <v>140</v>
      </c>
      <c r="I30" s="17"/>
      <c r="L30" s="20"/>
      <c r="M30" s="20"/>
    </row>
    <row r="31" spans="2:13" ht="12.75">
      <c r="B31" s="120" t="s">
        <v>33</v>
      </c>
      <c r="C31" s="121"/>
      <c r="D31" s="83"/>
      <c r="E31" s="54"/>
      <c r="F31" s="54"/>
      <c r="G31" s="52"/>
      <c r="H31" s="41"/>
      <c r="I31" s="15">
        <f>SUM(H32:H36)</f>
        <v>0</v>
      </c>
      <c r="L31" s="21"/>
      <c r="M31" s="21"/>
    </row>
    <row r="32" spans="2:12" ht="12.75">
      <c r="B32" s="11"/>
      <c r="C32" s="16" t="s">
        <v>34</v>
      </c>
      <c r="D32" s="66">
        <v>0</v>
      </c>
      <c r="E32" s="67">
        <v>0</v>
      </c>
      <c r="F32" s="67">
        <v>0</v>
      </c>
      <c r="G32" s="68">
        <v>0</v>
      </c>
      <c r="H32" s="39">
        <f>365*D32+52*E32+12*F32+G32</f>
        <v>0</v>
      </c>
      <c r="I32" s="16"/>
      <c r="L32" s="21"/>
    </row>
    <row r="33" spans="2:9" ht="12.75">
      <c r="B33" s="11"/>
      <c r="C33" s="16" t="s">
        <v>35</v>
      </c>
      <c r="D33" s="66">
        <v>0</v>
      </c>
      <c r="E33" s="67">
        <v>0</v>
      </c>
      <c r="F33" s="67">
        <v>0</v>
      </c>
      <c r="G33" s="68">
        <v>0</v>
      </c>
      <c r="H33" s="39">
        <f>365*D33+52*E33+12*F33+G33</f>
        <v>0</v>
      </c>
      <c r="I33" s="16"/>
    </row>
    <row r="34" spans="2:9" ht="12.75">
      <c r="B34" s="11"/>
      <c r="C34" s="16" t="s">
        <v>36</v>
      </c>
      <c r="D34" s="66">
        <v>0</v>
      </c>
      <c r="E34" s="67">
        <v>0</v>
      </c>
      <c r="F34" s="67">
        <v>0</v>
      </c>
      <c r="G34" s="68">
        <v>0</v>
      </c>
      <c r="H34" s="39">
        <f>365*D34+52*E34+12*F34+G34</f>
        <v>0</v>
      </c>
      <c r="I34" s="16"/>
    </row>
    <row r="35" spans="2:9" ht="12.75">
      <c r="B35" s="11"/>
      <c r="C35" s="16" t="s">
        <v>37</v>
      </c>
      <c r="D35" s="66">
        <v>0</v>
      </c>
      <c r="E35" s="67">
        <v>0</v>
      </c>
      <c r="F35" s="67">
        <v>0</v>
      </c>
      <c r="G35" s="68">
        <v>0</v>
      </c>
      <c r="H35" s="39">
        <f>365*D35+52*E35+12*F35+G35</f>
        <v>0</v>
      </c>
      <c r="I35" s="16"/>
    </row>
    <row r="36" spans="2:9" ht="13.5" thickBot="1">
      <c r="B36" s="13"/>
      <c r="C36" s="17" t="s">
        <v>10</v>
      </c>
      <c r="D36" s="69">
        <v>0</v>
      </c>
      <c r="E36" s="70">
        <v>0</v>
      </c>
      <c r="F36" s="70">
        <v>0</v>
      </c>
      <c r="G36" s="71">
        <v>0</v>
      </c>
      <c r="H36" s="40">
        <f>365*D36+52*E36+12*F36+G36</f>
        <v>0</v>
      </c>
      <c r="I36" s="17"/>
    </row>
    <row r="37" spans="2:9" ht="12.75">
      <c r="B37" s="120" t="s">
        <v>38</v>
      </c>
      <c r="C37" s="121"/>
      <c r="D37" s="83"/>
      <c r="E37" s="54"/>
      <c r="F37" s="54"/>
      <c r="G37" s="52"/>
      <c r="H37" s="41"/>
      <c r="I37" s="15">
        <f>SUM(H38:H42)</f>
        <v>1580</v>
      </c>
    </row>
    <row r="38" spans="2:9" ht="12.75">
      <c r="B38" s="11"/>
      <c r="C38" s="16" t="s">
        <v>39</v>
      </c>
      <c r="D38" s="66">
        <v>0</v>
      </c>
      <c r="E38" s="67">
        <v>10</v>
      </c>
      <c r="F38" s="67">
        <v>0</v>
      </c>
      <c r="G38" s="68">
        <v>0</v>
      </c>
      <c r="H38" s="39">
        <f>365*D38+52*E38+12*F38+G38</f>
        <v>520</v>
      </c>
      <c r="I38" s="16"/>
    </row>
    <row r="39" spans="2:9" ht="12.75">
      <c r="B39" s="11"/>
      <c r="C39" s="16" t="s">
        <v>40</v>
      </c>
      <c r="D39" s="66">
        <v>0</v>
      </c>
      <c r="E39" s="67">
        <v>0</v>
      </c>
      <c r="F39" s="67">
        <v>0</v>
      </c>
      <c r="G39" s="68">
        <v>150</v>
      </c>
      <c r="H39" s="39">
        <f>365*D39+52*E39+12*F39+G39</f>
        <v>150</v>
      </c>
      <c r="I39" s="16"/>
    </row>
    <row r="40" spans="2:9" ht="12.75">
      <c r="B40" s="11"/>
      <c r="C40" s="16" t="s">
        <v>41</v>
      </c>
      <c r="D40" s="66">
        <v>0</v>
      </c>
      <c r="E40" s="67">
        <v>7</v>
      </c>
      <c r="F40" s="67">
        <v>0</v>
      </c>
      <c r="G40" s="68">
        <v>0</v>
      </c>
      <c r="H40" s="39">
        <f>365*D40+52*E40+12*F40+G40</f>
        <v>364</v>
      </c>
      <c r="I40" s="16"/>
    </row>
    <row r="41" spans="2:9" ht="12.75">
      <c r="B41" s="11"/>
      <c r="C41" s="16" t="s">
        <v>42</v>
      </c>
      <c r="D41" s="66">
        <v>0</v>
      </c>
      <c r="E41" s="67">
        <v>10</v>
      </c>
      <c r="F41" s="67">
        <v>0</v>
      </c>
      <c r="G41" s="68">
        <v>0</v>
      </c>
      <c r="H41" s="39">
        <f>365*D41+52*E41+12*F41+G41</f>
        <v>520</v>
      </c>
      <c r="I41" s="16"/>
    </row>
    <row r="42" spans="2:9" ht="13.5" thickBot="1">
      <c r="B42" s="13"/>
      <c r="C42" s="17" t="s">
        <v>10</v>
      </c>
      <c r="D42" s="69">
        <v>0</v>
      </c>
      <c r="E42" s="70">
        <v>0</v>
      </c>
      <c r="F42" s="70">
        <v>0</v>
      </c>
      <c r="G42" s="71">
        <v>26</v>
      </c>
      <c r="H42" s="40">
        <f>365*D42+52*E42+12*F42+G42</f>
        <v>26</v>
      </c>
      <c r="I42" s="17"/>
    </row>
    <row r="43" spans="2:9" ht="12.75">
      <c r="B43" s="22" t="s">
        <v>43</v>
      </c>
      <c r="C43" s="48"/>
      <c r="D43" s="84"/>
      <c r="E43" s="85"/>
      <c r="F43" s="85"/>
      <c r="G43" s="86"/>
      <c r="H43" s="42"/>
      <c r="I43" s="23">
        <f>SUM(H44:H45)</f>
        <v>1000</v>
      </c>
    </row>
    <row r="44" spans="2:9" ht="12.75">
      <c r="B44" s="11"/>
      <c r="C44" s="16" t="s">
        <v>44</v>
      </c>
      <c r="D44" s="66">
        <v>0</v>
      </c>
      <c r="E44" s="67">
        <v>0</v>
      </c>
      <c r="F44" s="67">
        <v>0</v>
      </c>
      <c r="G44" s="68">
        <v>1000</v>
      </c>
      <c r="H44" s="39">
        <f>365*D44+52*E44+12*F44+G44</f>
        <v>1000</v>
      </c>
      <c r="I44" s="16"/>
    </row>
    <row r="45" spans="2:9" ht="13.5" thickBot="1">
      <c r="B45" s="13"/>
      <c r="C45" s="17" t="s">
        <v>45</v>
      </c>
      <c r="D45" s="69">
        <v>0</v>
      </c>
      <c r="E45" s="70">
        <v>0</v>
      </c>
      <c r="F45" s="70">
        <v>0</v>
      </c>
      <c r="G45" s="71">
        <v>0</v>
      </c>
      <c r="H45" s="40">
        <f>365*D45+52*E45+12*F45+G45</f>
        <v>0</v>
      </c>
      <c r="I45" s="17"/>
    </row>
    <row r="46" spans="2:9" ht="12.75">
      <c r="B46" s="11" t="s">
        <v>46</v>
      </c>
      <c r="C46" s="16"/>
      <c r="D46" s="83"/>
      <c r="E46" s="54"/>
      <c r="F46" s="54"/>
      <c r="G46" s="52"/>
      <c r="H46" s="41"/>
      <c r="I46" s="15">
        <f>SUM(H47:H51)</f>
        <v>600</v>
      </c>
    </row>
    <row r="47" spans="2:9" ht="12.75">
      <c r="B47" s="11"/>
      <c r="C47" s="16" t="s">
        <v>47</v>
      </c>
      <c r="D47" s="66">
        <v>0</v>
      </c>
      <c r="E47" s="67">
        <v>0</v>
      </c>
      <c r="F47" s="67">
        <v>0</v>
      </c>
      <c r="G47" s="68">
        <v>0</v>
      </c>
      <c r="H47" s="39">
        <f>365*D47+52*E47+12*F47+G47</f>
        <v>0</v>
      </c>
      <c r="I47" s="15"/>
    </row>
    <row r="48" spans="2:9" ht="12.75">
      <c r="B48" s="11"/>
      <c r="C48" s="16" t="s">
        <v>48</v>
      </c>
      <c r="D48" s="66">
        <v>0</v>
      </c>
      <c r="E48" s="67">
        <v>0</v>
      </c>
      <c r="F48" s="67">
        <v>0</v>
      </c>
      <c r="G48" s="68">
        <v>0</v>
      </c>
      <c r="H48" s="39">
        <f>365*D48+52*E48+12*F48+G48</f>
        <v>0</v>
      </c>
      <c r="I48" s="15"/>
    </row>
    <row r="49" spans="2:9" ht="12.75">
      <c r="B49" s="11"/>
      <c r="C49" s="16" t="s">
        <v>49</v>
      </c>
      <c r="D49" s="66">
        <v>0</v>
      </c>
      <c r="E49" s="67">
        <v>0</v>
      </c>
      <c r="F49" s="67">
        <v>0</v>
      </c>
      <c r="G49" s="68">
        <v>0</v>
      </c>
      <c r="H49" s="39">
        <f>365*D49+52*E49+12*F49+G49</f>
        <v>0</v>
      </c>
      <c r="I49" s="16"/>
    </row>
    <row r="50" spans="2:9" ht="12.75">
      <c r="B50" s="11"/>
      <c r="C50" s="16" t="s">
        <v>50</v>
      </c>
      <c r="D50" s="66">
        <v>0</v>
      </c>
      <c r="E50" s="67">
        <v>0</v>
      </c>
      <c r="F50" s="67">
        <v>50</v>
      </c>
      <c r="G50" s="68">
        <v>0</v>
      </c>
      <c r="H50" s="39">
        <f>365*D50+52*E50+12*F50+G50</f>
        <v>600</v>
      </c>
      <c r="I50" s="16"/>
    </row>
    <row r="51" spans="2:9" ht="13.5" thickBot="1">
      <c r="B51" s="13"/>
      <c r="C51" s="17" t="s">
        <v>10</v>
      </c>
      <c r="D51" s="69">
        <v>0</v>
      </c>
      <c r="E51" s="70">
        <v>0</v>
      </c>
      <c r="F51" s="70">
        <v>0</v>
      </c>
      <c r="G51" s="71">
        <v>0</v>
      </c>
      <c r="H51" s="40">
        <f>365*D51+52*E51+12*F51+G51</f>
        <v>0</v>
      </c>
      <c r="I51" s="17"/>
    </row>
    <row r="52" spans="2:9" ht="13.5" thickBot="1">
      <c r="B52" s="24" t="s">
        <v>51</v>
      </c>
      <c r="C52" s="25"/>
      <c r="D52" s="25"/>
      <c r="E52" s="25"/>
      <c r="F52" s="25"/>
      <c r="G52" s="25"/>
      <c r="H52" s="43"/>
      <c r="I52" s="45">
        <f>SUM(I4:I51)</f>
        <v>25000</v>
      </c>
    </row>
    <row r="53" spans="2:9" ht="13.5" thickBot="1">
      <c r="B53" s="26" t="s">
        <v>52</v>
      </c>
      <c r="C53" s="47"/>
      <c r="D53" s="51" t="s">
        <v>53</v>
      </c>
      <c r="E53" s="53"/>
      <c r="F53" s="54"/>
      <c r="G53" s="52"/>
      <c r="H53" s="44"/>
      <c r="I53" s="45">
        <f>SUM(H54:H56)</f>
        <v>25000</v>
      </c>
    </row>
    <row r="54" spans="2:9" ht="12.75">
      <c r="B54" s="29"/>
      <c r="C54" s="49" t="s">
        <v>47</v>
      </c>
      <c r="D54" s="72"/>
      <c r="E54" s="73"/>
      <c r="F54" s="74">
        <v>1200</v>
      </c>
      <c r="G54" s="75">
        <v>0</v>
      </c>
      <c r="H54" s="39">
        <f>365*D54+52*E54+12*F54+G54</f>
        <v>14400</v>
      </c>
      <c r="I54" s="31"/>
    </row>
    <row r="55" spans="2:9" ht="12.75">
      <c r="B55" s="29"/>
      <c r="C55" s="49" t="s">
        <v>55</v>
      </c>
      <c r="D55" s="72"/>
      <c r="E55" s="73"/>
      <c r="F55" s="74">
        <v>883</v>
      </c>
      <c r="G55" s="75">
        <v>4</v>
      </c>
      <c r="H55" s="39">
        <f>365*D55+52*E55+12*F55+G55</f>
        <v>10600</v>
      </c>
      <c r="I55" s="31"/>
    </row>
    <row r="56" spans="2:9" ht="13.5" thickBot="1">
      <c r="B56" s="27"/>
      <c r="C56" s="50" t="s">
        <v>56</v>
      </c>
      <c r="D56" s="76"/>
      <c r="E56" s="77"/>
      <c r="F56" s="78">
        <v>0</v>
      </c>
      <c r="G56" s="79">
        <v>0</v>
      </c>
      <c r="H56" s="40">
        <f>365*D56+52*E56+12*F56+G56</f>
        <v>0</v>
      </c>
      <c r="I56" s="28"/>
    </row>
    <row r="57" spans="5:9" ht="13.5" thickBot="1">
      <c r="E57" s="34"/>
      <c r="F57" s="55"/>
      <c r="G57" s="56" t="s">
        <v>60</v>
      </c>
      <c r="H57" s="35">
        <f>SUM(H54:H56)/12</f>
        <v>2083.3333333333335</v>
      </c>
      <c r="I57" s="46">
        <f>I53-I52</f>
        <v>0</v>
      </c>
    </row>
  </sheetData>
  <sheetProtection password="CC1D" sheet="1" objects="1" scenarios="1" selectLockedCells="1"/>
  <mergeCells count="3">
    <mergeCell ref="B21:C21"/>
    <mergeCell ref="B31:C31"/>
    <mergeCell ref="B37:C37"/>
  </mergeCells>
  <conditionalFormatting sqref="I57">
    <cfRule type="cellIs" priority="1" dxfId="0" operator="lessThan" stopIfTrue="1">
      <formula>0</formula>
    </cfRule>
    <cfRule type="cellIs" priority="2" dxfId="1" operator="greaterThanOrEqual" stopIfTrue="1">
      <formula>0</formula>
    </cfRule>
  </conditionalFormatting>
  <printOptions/>
  <pageMargins left="0.75" right="0.75" top="0.39" bottom="0.21" header="0.39" footer="0.21"/>
  <pageSetup orientation="portrait"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 Simon R. Mouer</dc:creator>
  <cp:keywords/>
  <dc:description/>
  <cp:lastModifiedBy>Dr. Simon R. Mouer</cp:lastModifiedBy>
  <cp:lastPrinted>2008-08-03T14:09:39Z</cp:lastPrinted>
  <dcterms:created xsi:type="dcterms:W3CDTF">2008-07-06T17:45:20Z</dcterms:created>
  <dcterms:modified xsi:type="dcterms:W3CDTF">2008-08-03T15:05:10Z</dcterms:modified>
  <cp:category/>
  <cp:version/>
  <cp:contentType/>
  <cp:contentStatus/>
</cp:coreProperties>
</file>